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3935" windowHeight="11070"/>
  </bookViews>
  <sheets>
    <sheet name="в СМИ" sheetId="1" r:id="rId1"/>
  </sheets>
  <definedNames>
    <definedName name="_xlnm.Print_Area" localSheetId="0">'в СМИ'!$A$1:$Y$34</definedName>
  </definedNames>
  <calcPr calcId="162913"/>
</workbook>
</file>

<file path=xl/calcChain.xml><?xml version="1.0" encoding="utf-8"?>
<calcChain xmlns="http://schemas.openxmlformats.org/spreadsheetml/2006/main">
  <c r="M22" i="1"/>
  <c r="M21"/>
  <c r="M16" l="1"/>
  <c r="V33"/>
  <c r="Y28" l="1"/>
  <c r="Y20"/>
  <c r="Y18"/>
  <c r="M33"/>
  <c r="M32"/>
  <c r="M31"/>
  <c r="M30"/>
  <c r="M29"/>
  <c r="M27"/>
  <c r="M26"/>
  <c r="M23"/>
  <c r="M20"/>
  <c r="M19"/>
  <c r="M18"/>
  <c r="F21"/>
  <c r="F19"/>
  <c r="F33" l="1"/>
  <c r="J29" l="1"/>
  <c r="K28" l="1"/>
  <c r="K27"/>
  <c r="J27"/>
  <c r="J26"/>
  <c r="K26" s="1"/>
  <c r="K25"/>
  <c r="K24" s="1"/>
  <c r="J25"/>
  <c r="J24"/>
  <c r="I24"/>
  <c r="F25"/>
  <c r="J17"/>
  <c r="I17"/>
  <c r="J31"/>
  <c r="J30"/>
  <c r="J33"/>
  <c r="J32"/>
  <c r="J23"/>
  <c r="K23" s="1"/>
  <c r="J22"/>
  <c r="K22" s="1"/>
  <c r="J21"/>
  <c r="K21" s="1"/>
  <c r="K20"/>
  <c r="J19"/>
  <c r="K19" s="1"/>
  <c r="K18"/>
  <c r="I22"/>
  <c r="I21"/>
  <c r="M28" l="1"/>
  <c r="M25"/>
  <c r="J16" l="1"/>
  <c r="I16" l="1"/>
  <c r="K16" s="1"/>
  <c r="M24"/>
  <c r="M17" l="1"/>
  <c r="K31" l="1"/>
  <c r="K30"/>
  <c r="I29"/>
  <c r="K29" s="1"/>
  <c r="I32" l="1"/>
  <c r="K33" l="1"/>
  <c r="K32" s="1"/>
  <c r="K17" l="1"/>
</calcChain>
</file>

<file path=xl/sharedStrings.xml><?xml version="1.0" encoding="utf-8"?>
<sst xmlns="http://schemas.openxmlformats.org/spreadsheetml/2006/main" count="306" uniqueCount="86">
  <si>
    <t>факт</t>
  </si>
  <si>
    <t>-</t>
  </si>
  <si>
    <t>км</t>
  </si>
  <si>
    <t>I</t>
  </si>
  <si>
    <t>1.1</t>
  </si>
  <si>
    <t>1.2</t>
  </si>
  <si>
    <t>1.3</t>
  </si>
  <si>
    <t>1. Подача воды по распределительным сетям и отвод сточных вод г. Экибастуз</t>
  </si>
  <si>
    <t>Приложение 3
к Правилам утверждения инвестиционных
программ (проектов) субъекта естественной
монополии, их корректировки, а также
проведения анализа информации об их исполнении</t>
  </si>
  <si>
    <t>Амортизация</t>
  </si>
  <si>
    <t>II</t>
  </si>
  <si>
    <t>III</t>
  </si>
  <si>
    <t>2.1</t>
  </si>
  <si>
    <t>2.2</t>
  </si>
  <si>
    <t>3.1</t>
  </si>
  <si>
    <t>2</t>
  </si>
  <si>
    <t>2.3</t>
  </si>
  <si>
    <t>инвестициялық бағдарламаның (жобаның) орындалуы туралы ақпараты</t>
  </si>
  <si>
    <t>( субъект атауы)</t>
  </si>
  <si>
    <t>Екібастұз қаласы әкімдігінің тұрғын үй-коммуналдық шаруашылығы, жолаушылар көлігі және автомобиль жолдары бөлімінің "Горводоканал" мемлекеттік коммуналдық кәсіпорны</t>
  </si>
  <si>
    <t>№ 
р/с</t>
  </si>
  <si>
    <t>Реттеліп көрсетілетін қызметтерді (тауарларды,жұмыстарды)ұсынудың жоспарлары мен нақты көлемі туралы ақпарат</t>
  </si>
  <si>
    <t>Пайда мен шығын туралы есеп</t>
  </si>
  <si>
    <t>Инвестициялық бағдарламаның (жобалардың) сомасы, мың теңге</t>
  </si>
  <si>
    <t>Инвестициялық бағдарламаны (жобаны) қаржыландырудың нақты шарттары мен мөлшері туралы ақпарат, мың теңге</t>
  </si>
  <si>
    <t>Инвестициялық бағдарламаны (жобаны) орындаудың нақты көрсеткіштерін инвестициялық бағдарламада (жобада)бекітілген көрсеткіштермен салыстыру туралы ақпарат**</t>
  </si>
  <si>
    <t>Бекітілген инвестициялық бағдарламаның көрсеткіштерінен қол жеткізілген нақты көрсеткіштердің ауытқу себептерін түсіндіру</t>
  </si>
  <si>
    <t>Бекітілген инвестициялық бағдарламаға байланысты іске асыру жылдары бойынша апаттылықты төмендету</t>
  </si>
  <si>
    <t xml:space="preserve">Бекітілген инвестициялық бағдарламаға байланысты іске асыру жылдары бойынша шығындарды азайту, % </t>
  </si>
  <si>
    <t>Бекітілген инвестициялық бағдарламаға байланысты іске асыру жылдары бойынша негізгі (активтердің) қорлардың (физикалық) тозуын  төмендету,%</t>
  </si>
  <si>
    <t>Бекітілген бағдарламаға байланысты шикізат, материалдар, отын және энергия шығынын заттай түрде азайту</t>
  </si>
  <si>
    <t>Бюджет қаражаты</t>
  </si>
  <si>
    <t>Қарыз қаражаты</t>
  </si>
  <si>
    <t>меншікті қаражат</t>
  </si>
  <si>
    <t>Пайда</t>
  </si>
  <si>
    <t>ауытқу себептері</t>
  </si>
  <si>
    <t>ауытқу</t>
  </si>
  <si>
    <t>жоспар</t>
  </si>
  <si>
    <t>Инвестициялық бағдарлама (жоба)шеңберінде қызмет көрсету кезеңі</t>
  </si>
  <si>
    <t>Табиғи көрсеткіштердегі саны</t>
  </si>
  <si>
    <t>Өлшем бірлігі</t>
  </si>
  <si>
    <t>Іс-шаралардың атауы</t>
  </si>
  <si>
    <t>Реттеліп көрсетілетін қызметтердің (тауарлардың,жұмыстардың) атауы және қызмет көрсетілетін аумақ</t>
  </si>
  <si>
    <t>өткен жылдың фактісі</t>
  </si>
  <si>
    <t>ағымдағы жылдың фактісі</t>
  </si>
  <si>
    <t xml:space="preserve"> 2023 жылға БАРЛЫҒЫ, оның ішінде:</t>
  </si>
  <si>
    <t xml:space="preserve">Сумен жабдықтау </t>
  </si>
  <si>
    <t>1. Екібастұз қаласының тарату желілері бойынша су беру және сарқынды суларды бұру</t>
  </si>
  <si>
    <t>Диаметрі 57-219 мм кварталішілік желілерді күрделі жөндеу, бұл негізгі құралдар құнының өсуіне әкеледі.</t>
  </si>
  <si>
    <t>Су бұру</t>
  </si>
  <si>
    <t>Негізгі құралдарды сатып алу</t>
  </si>
  <si>
    <t>2023 жылға БАРЛЫҒЫ:</t>
  </si>
  <si>
    <t>2.Екібастұз қаласының бау-бақша қоғамдарына тарату желілері бойынша техникалық су беру</t>
  </si>
  <si>
    <t xml:space="preserve">Бекіту-реттеу арматурасын НС-2 Ду 100 мм-ге ауыстыру, бұл негізгі құралдар құнының өсуіне әкеледі
</t>
  </si>
  <si>
    <t xml:space="preserve"> РЭРУ-12М-101=220кВ релесін ауыстыру</t>
  </si>
  <si>
    <t>3.Солнечный к. жылу энергиясымен жабдықтау</t>
  </si>
  <si>
    <t xml:space="preserve">бірл. </t>
  </si>
  <si>
    <t>Негізгі құралдар құнының ұлғаюына әкеп соғатын Зеленый 3 жол жүру бойынша тұрғын үйді жылумен жабдықтау желілерін күрделі жөндеу</t>
  </si>
  <si>
    <t>1.4</t>
  </si>
  <si>
    <t>1.5</t>
  </si>
  <si>
    <t>1.6</t>
  </si>
  <si>
    <t>ед.</t>
  </si>
  <si>
    <t>Диаметрі 630 мм су құбырының авариялық учаскелерін жөндеу.</t>
  </si>
  <si>
    <t>қызмет</t>
  </si>
  <si>
    <t xml:space="preserve">Диаметрі 1020 мм суағардың апаттық учаскесін жөндеу (ауыстыру) </t>
  </si>
  <si>
    <t>ТМД-ға тәуелсіз себептер бойынша ауыз су беру бойынша көрсетілетін қызметтер көлемінің төмендеуіне байланысты табыстардың болмауы.</t>
  </si>
  <si>
    <t>бірл.</t>
  </si>
  <si>
    <t>Есептеу құралын орнатудың технологиялық торабын монтаждау (1-ші көтеру)</t>
  </si>
  <si>
    <t>жұмыс</t>
  </si>
  <si>
    <t>Негізгі құралдарды сатып алу:</t>
  </si>
  <si>
    <t>Нысан бойынша жұмыс жобасын әзірлеу, гысандарды техникалық тексеру, жобаларға ведомстводан тыс кешенді сараптама жүргізу</t>
  </si>
  <si>
    <t xml:space="preserve">Павлодар облысы, Екібастұз қаласындағы МКСС-тен КТИ-ге дейінгі Ду800-1020 мм  арынды кәріз коллекторының учаскелерін күрделі жөндеу (ауыстыру) </t>
  </si>
  <si>
    <t>Павлодар облысы, Екібастұз қаласы, 9 шағын ауданының дренаждық сорғы станциясының құрылысы</t>
  </si>
  <si>
    <t>Нысан бойынша жұмыс жобасын әзірлеу, нысандарды техникалық тексеру, жобаның ведомстводан тыс кешенді сараптамасын жүргізу</t>
  </si>
  <si>
    <t>_</t>
  </si>
  <si>
    <t>2.4</t>
  </si>
  <si>
    <t>Конкурс қорытындысы</t>
  </si>
  <si>
    <t>ТМД-ға тәуелсіз себептер бойынша ауыз су беру бойынша көрсетілетін қызметтер көлемінің төмендеуіне байланысты табыстардың болмауы. Конкурс қорытындысы</t>
  </si>
  <si>
    <t>құбыр ст. ф 89-219 мм- 1269 м, құбыр ст. ф1020 мм- 133,677 т, құбыр ПЭ ф110-225 мм-286 м, бекіту-реттеу арматурасы ф 80-200 мм- 36 д., пропан-97,5 м3, оттегі - 406,4 м3, электродтар-0,53 т, рубероид-5952,4 м2, жылу оқшаулау. төсеніштер -71,928 м3.</t>
  </si>
  <si>
    <t>құбыр ст ф 76-630мм - 3885 м, ПЭ ф110мм - 126м құбырлары, бекіту-рег арматурасы.ф 50-200мм - 55шт., пропан-26,6 м3,оттегі -90, 3м3, электродтар-0,526 т, рубероид-4769 м2, жылу оқшаулағыш. -153 м3</t>
  </si>
  <si>
    <t>құбыр ст ф1020мм - 602 м, пропан-3,76 м3,оттегі -12,72м3, электродтар-0,505 т.</t>
  </si>
  <si>
    <t xml:space="preserve"> бекіту-реттеу арматурасы ф 100 мм- 1 д.</t>
  </si>
  <si>
    <t>құбыр ст. ф 76*3-0,167  т., оттегі- 2,7м3, электродтар -1,54 кг, пропан- 0,99 кг</t>
  </si>
  <si>
    <t>құбыр ст. ф 76*5-0,162  т., оттегі- 2,7м3, электродтар -1,54 кг, пропан- 1,004 кг</t>
  </si>
  <si>
    <t xml:space="preserve">Табиғи монополия субъектісінің 2023 жылғы </t>
  </si>
  <si>
    <t>2023 жыл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</si>
</sst>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19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1E1E1E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u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7" fillId="0" borderId="0" xfId="0" applyFont="1"/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9" fillId="0" borderId="0" xfId="0" applyFont="1"/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12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top" wrapText="1"/>
    </xf>
    <xf numFmtId="165" fontId="13" fillId="2" borderId="1" xfId="0" applyNumberFormat="1" applyFont="1" applyFill="1" applyBorder="1" applyAlignment="1">
      <alignment horizontal="center" vertical="top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vertical="top" wrapText="1"/>
    </xf>
    <xf numFmtId="0" fontId="14" fillId="0" borderId="1" xfId="0" applyNumberFormat="1" applyFont="1" applyBorder="1" applyAlignment="1">
      <alignment horizontal="center" vertical="top" wrapText="1"/>
    </xf>
    <xf numFmtId="165" fontId="14" fillId="3" borderId="1" xfId="0" applyNumberFormat="1" applyFont="1" applyFill="1" applyBorder="1" applyAlignment="1">
      <alignment horizontal="center" vertical="top" wrapText="1"/>
    </xf>
    <xf numFmtId="0" fontId="14" fillId="3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center" vertical="top"/>
    </xf>
    <xf numFmtId="49" fontId="14" fillId="3" borderId="1" xfId="0" applyNumberFormat="1" applyFont="1" applyFill="1" applyBorder="1" applyAlignment="1">
      <alignment horizontal="center" vertical="top" wrapText="1"/>
    </xf>
    <xf numFmtId="0" fontId="15" fillId="0" borderId="0" xfId="0" applyFont="1"/>
    <xf numFmtId="0" fontId="2" fillId="0" borderId="0" xfId="0" applyFont="1"/>
    <xf numFmtId="0" fontId="9" fillId="0" borderId="0" xfId="0" applyFont="1" applyAlignment="1">
      <alignment horizontal="right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49" fontId="12" fillId="3" borderId="1" xfId="0" applyNumberFormat="1" applyFont="1" applyFill="1" applyBorder="1" applyAlignment="1">
      <alignment horizontal="center" vertical="center" textRotation="90" wrapText="1"/>
    </xf>
    <xf numFmtId="165" fontId="14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 readingOrder="1"/>
    </xf>
    <xf numFmtId="49" fontId="12" fillId="3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top" wrapText="1" readingOrder="1"/>
    </xf>
    <xf numFmtId="165" fontId="9" fillId="3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 wrapText="1"/>
    </xf>
    <xf numFmtId="0" fontId="5" fillId="0" borderId="0" xfId="0" applyFont="1" applyAlignment="1">
      <alignment vertical="top"/>
    </xf>
    <xf numFmtId="165" fontId="14" fillId="0" borderId="1" xfId="0" applyNumberFormat="1" applyFont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12" fillId="3" borderId="1" xfId="0" applyNumberFormat="1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65" fontId="12" fillId="3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center" vertical="top"/>
    </xf>
    <xf numFmtId="164" fontId="14" fillId="3" borderId="1" xfId="0" applyNumberFormat="1" applyFont="1" applyFill="1" applyBorder="1" applyAlignment="1">
      <alignment horizontal="center" vertical="top" wrapText="1"/>
    </xf>
    <xf numFmtId="165" fontId="14" fillId="0" borderId="1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center" vertical="top" wrapText="1"/>
    </xf>
    <xf numFmtId="0" fontId="14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3" fontId="14" fillId="0" borderId="1" xfId="0" applyNumberFormat="1" applyFont="1" applyFill="1" applyBorder="1" applyAlignment="1">
      <alignment horizontal="center" vertical="top" wrapText="1"/>
    </xf>
    <xf numFmtId="3" fontId="9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165" fontId="13" fillId="0" borderId="1" xfId="0" applyNumberFormat="1" applyFont="1" applyFill="1" applyBorder="1" applyAlignment="1">
      <alignment horizontal="center" vertical="top" wrapText="1"/>
    </xf>
    <xf numFmtId="165" fontId="12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1" fontId="9" fillId="2" borderId="1" xfId="0" applyNumberFormat="1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13" fillId="2" borderId="6" xfId="0" applyFont="1" applyFill="1" applyBorder="1" applyAlignment="1">
      <alignment horizontal="center" vertical="center" textRotation="90" wrapText="1"/>
    </xf>
    <xf numFmtId="0" fontId="13" fillId="2" borderId="7" xfId="0" applyFont="1" applyFill="1" applyBorder="1" applyAlignment="1">
      <alignment horizontal="center" vertical="center" textRotation="90" wrapText="1"/>
    </xf>
    <xf numFmtId="0" fontId="13" fillId="2" borderId="8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3" fontId="13" fillId="2" borderId="6" xfId="0" applyNumberFormat="1" applyFont="1" applyFill="1" applyBorder="1" applyAlignment="1">
      <alignment horizontal="center" vertical="center" textRotation="90" wrapText="1"/>
    </xf>
    <xf numFmtId="0" fontId="9" fillId="2" borderId="7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textRotation="90" wrapText="1"/>
    </xf>
    <xf numFmtId="49" fontId="12" fillId="0" borderId="8" xfId="0" applyNumberFormat="1" applyFont="1" applyBorder="1" applyAlignment="1">
      <alignment horizontal="center" vertical="center" textRotation="90" wrapText="1"/>
    </xf>
    <xf numFmtId="0" fontId="10" fillId="2" borderId="6" xfId="0" applyFont="1" applyFill="1" applyBorder="1" applyAlignment="1">
      <alignment horizontal="center" vertical="center" textRotation="90" wrapText="1"/>
    </xf>
    <xf numFmtId="0" fontId="10" fillId="2" borderId="7" xfId="0" applyFont="1" applyFill="1" applyBorder="1" applyAlignment="1">
      <alignment horizontal="center" vertical="center" textRotation="90" wrapText="1"/>
    </xf>
    <xf numFmtId="0" fontId="10" fillId="2" borderId="8" xfId="0" applyFont="1" applyFill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right" wrapText="1"/>
    </xf>
    <xf numFmtId="0" fontId="16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8"/>
  <sheetViews>
    <sheetView tabSelected="1" topLeftCell="C10" zoomScaleSheetLayoutView="55" workbookViewId="0">
      <selection activeCell="C25" sqref="C25"/>
    </sheetView>
  </sheetViews>
  <sheetFormatPr defaultRowHeight="34.5" customHeight="1"/>
  <cols>
    <col min="1" max="1" width="4.28515625" style="7" customWidth="1"/>
    <col min="2" max="2" width="16.7109375" style="7" customWidth="1"/>
    <col min="3" max="3" width="42.140625" style="2" customWidth="1"/>
    <col min="4" max="4" width="7.28515625" style="2" customWidth="1"/>
    <col min="5" max="5" width="5.85546875" style="2" bestFit="1" customWidth="1"/>
    <col min="6" max="6" width="6.140625" style="2" customWidth="1"/>
    <col min="7" max="7" width="7.5703125" style="2" customWidth="1"/>
    <col min="8" max="8" width="3.5703125" style="2" customWidth="1"/>
    <col min="9" max="10" width="12.42578125" style="2" customWidth="1"/>
    <col min="11" max="11" width="13.140625" style="2" customWidth="1"/>
    <col min="12" max="12" width="22.140625" style="2" customWidth="1"/>
    <col min="13" max="13" width="10.85546875" style="2" bestFit="1" customWidth="1"/>
    <col min="14" max="14" width="4.140625" style="3" customWidth="1"/>
    <col min="15" max="16" width="3.42578125" style="4" bestFit="1" customWidth="1"/>
    <col min="17" max="18" width="18" style="2" customWidth="1"/>
    <col min="19" max="19" width="6.7109375" style="2" customWidth="1"/>
    <col min="20" max="20" width="8.28515625" style="2" customWidth="1"/>
    <col min="21" max="21" width="8.42578125" style="2" customWidth="1"/>
    <col min="22" max="22" width="7.5703125" style="2" customWidth="1"/>
    <col min="23" max="23" width="7" style="2" customWidth="1"/>
    <col min="24" max="24" width="4.140625" style="2" customWidth="1"/>
    <col min="25" max="25" width="18.85546875" style="2" customWidth="1"/>
    <col min="26" max="16384" width="9.140625" style="2"/>
  </cols>
  <sheetData>
    <row r="1" spans="1:25" ht="71.25" customHeight="1">
      <c r="A1" s="8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10"/>
      <c r="O1" s="11"/>
      <c r="P1" s="11"/>
      <c r="Q1" s="9"/>
      <c r="R1" s="9"/>
      <c r="S1" s="9"/>
      <c r="T1" s="73" t="s">
        <v>8</v>
      </c>
      <c r="U1" s="73"/>
      <c r="V1" s="73"/>
      <c r="W1" s="73"/>
      <c r="X1" s="73"/>
      <c r="Y1" s="73"/>
    </row>
    <row r="2" spans="1:25" ht="26.25" customHeight="1">
      <c r="A2" s="8"/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10"/>
      <c r="O2" s="11"/>
      <c r="P2" s="11"/>
      <c r="Q2" s="9"/>
      <c r="R2" s="9"/>
      <c r="S2" s="9"/>
      <c r="T2" s="30"/>
      <c r="U2" s="30"/>
      <c r="V2" s="30"/>
      <c r="W2" s="30"/>
      <c r="X2" s="30"/>
      <c r="Y2" s="30"/>
    </row>
    <row r="3" spans="1:25" s="29" customFormat="1" ht="18.75" customHeight="1">
      <c r="A3" s="74" t="s">
        <v>84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</row>
    <row r="4" spans="1:25" s="29" customFormat="1" ht="18.75">
      <c r="A4" s="74" t="s">
        <v>17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</row>
    <row r="5" spans="1:25" s="29" customFormat="1" ht="24" customHeight="1">
      <c r="A5" s="76" t="s">
        <v>19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</row>
    <row r="6" spans="1:25" s="29" customFormat="1" ht="11.25" customHeight="1">
      <c r="A6" s="75" t="s">
        <v>18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</row>
    <row r="7" spans="1:25" s="29" customFormat="1" ht="7.5" customHeight="1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spans="1:25" s="29" customFormat="1" ht="9.75" customHeight="1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</row>
    <row r="9" spans="1:25" s="29" customFormat="1" ht="10.5" customHeight="1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</row>
    <row r="10" spans="1:25" ht="69" customHeight="1">
      <c r="A10" s="70" t="s">
        <v>20</v>
      </c>
      <c r="B10" s="70" t="s">
        <v>21</v>
      </c>
      <c r="C10" s="70"/>
      <c r="D10" s="70"/>
      <c r="E10" s="70"/>
      <c r="F10" s="70"/>
      <c r="G10" s="70"/>
      <c r="H10" s="66" t="s">
        <v>22</v>
      </c>
      <c r="I10" s="70" t="s">
        <v>23</v>
      </c>
      <c r="J10" s="70"/>
      <c r="K10" s="70"/>
      <c r="L10" s="70"/>
      <c r="M10" s="70" t="s">
        <v>24</v>
      </c>
      <c r="N10" s="70"/>
      <c r="O10" s="70"/>
      <c r="P10" s="70"/>
      <c r="Q10" s="70" t="s">
        <v>25</v>
      </c>
      <c r="R10" s="70"/>
      <c r="S10" s="70"/>
      <c r="T10" s="70"/>
      <c r="U10" s="70"/>
      <c r="V10" s="70"/>
      <c r="W10" s="70"/>
      <c r="X10" s="70"/>
      <c r="Y10" s="65" t="s">
        <v>26</v>
      </c>
    </row>
    <row r="11" spans="1:25" ht="119.25" customHeight="1">
      <c r="A11" s="70"/>
      <c r="B11" s="70" t="s">
        <v>42</v>
      </c>
      <c r="C11" s="70" t="s">
        <v>41</v>
      </c>
      <c r="D11" s="70" t="s">
        <v>40</v>
      </c>
      <c r="E11" s="70" t="s">
        <v>39</v>
      </c>
      <c r="F11" s="70"/>
      <c r="G11" s="70" t="s">
        <v>38</v>
      </c>
      <c r="H11" s="66"/>
      <c r="I11" s="70" t="s">
        <v>37</v>
      </c>
      <c r="J11" s="70" t="s">
        <v>0</v>
      </c>
      <c r="K11" s="70" t="s">
        <v>36</v>
      </c>
      <c r="L11" s="70" t="s">
        <v>35</v>
      </c>
      <c r="M11" s="70" t="s">
        <v>33</v>
      </c>
      <c r="N11" s="70"/>
      <c r="O11" s="66" t="s">
        <v>32</v>
      </c>
      <c r="P11" s="66" t="s">
        <v>31</v>
      </c>
      <c r="Q11" s="70" t="s">
        <v>30</v>
      </c>
      <c r="R11" s="70"/>
      <c r="S11" s="83" t="s">
        <v>29</v>
      </c>
      <c r="T11" s="84"/>
      <c r="U11" s="83" t="s">
        <v>28</v>
      </c>
      <c r="V11" s="84"/>
      <c r="W11" s="83" t="s">
        <v>27</v>
      </c>
      <c r="X11" s="84"/>
      <c r="Y11" s="65"/>
    </row>
    <row r="12" spans="1:25" s="5" customFormat="1" ht="45.75" customHeight="1">
      <c r="A12" s="70"/>
      <c r="B12" s="70"/>
      <c r="C12" s="70"/>
      <c r="D12" s="70"/>
      <c r="E12" s="70"/>
      <c r="F12" s="70"/>
      <c r="G12" s="70"/>
      <c r="H12" s="66"/>
      <c r="I12" s="70"/>
      <c r="J12" s="70"/>
      <c r="K12" s="70"/>
      <c r="L12" s="70"/>
      <c r="M12" s="66" t="s">
        <v>9</v>
      </c>
      <c r="N12" s="88" t="s">
        <v>34</v>
      </c>
      <c r="O12" s="66"/>
      <c r="P12" s="66"/>
      <c r="Q12" s="70"/>
      <c r="R12" s="70"/>
      <c r="S12" s="85"/>
      <c r="T12" s="86"/>
      <c r="U12" s="85"/>
      <c r="V12" s="86"/>
      <c r="W12" s="85"/>
      <c r="X12" s="86"/>
      <c r="Y12" s="65"/>
    </row>
    <row r="13" spans="1:25" s="5" customFormat="1" ht="35.25" customHeight="1">
      <c r="A13" s="70"/>
      <c r="B13" s="70"/>
      <c r="C13" s="70"/>
      <c r="D13" s="70"/>
      <c r="E13" s="37" t="s">
        <v>37</v>
      </c>
      <c r="F13" s="31" t="s">
        <v>0</v>
      </c>
      <c r="G13" s="70"/>
      <c r="H13" s="66"/>
      <c r="I13" s="70"/>
      <c r="J13" s="70"/>
      <c r="K13" s="70"/>
      <c r="L13" s="70"/>
      <c r="M13" s="66"/>
      <c r="N13" s="88"/>
      <c r="O13" s="66"/>
      <c r="P13" s="66"/>
      <c r="Q13" s="37" t="s">
        <v>43</v>
      </c>
      <c r="R13" s="37" t="s">
        <v>44</v>
      </c>
      <c r="S13" s="37" t="s">
        <v>43</v>
      </c>
      <c r="T13" s="37" t="s">
        <v>44</v>
      </c>
      <c r="U13" s="37" t="s">
        <v>43</v>
      </c>
      <c r="V13" s="37" t="s">
        <v>44</v>
      </c>
      <c r="W13" s="37" t="s">
        <v>37</v>
      </c>
      <c r="X13" s="31" t="s">
        <v>0</v>
      </c>
      <c r="Y13" s="65"/>
    </row>
    <row r="14" spans="1:25" s="5" customFormat="1" ht="12.75">
      <c r="A14" s="12">
        <v>1</v>
      </c>
      <c r="B14" s="12">
        <v>2</v>
      </c>
      <c r="C14" s="12">
        <v>3</v>
      </c>
      <c r="D14" s="12">
        <v>4</v>
      </c>
      <c r="E14" s="12">
        <v>5</v>
      </c>
      <c r="F14" s="12">
        <v>6</v>
      </c>
      <c r="G14" s="12">
        <v>7</v>
      </c>
      <c r="H14" s="12">
        <v>8</v>
      </c>
      <c r="I14" s="12">
        <v>9</v>
      </c>
      <c r="J14" s="12">
        <v>10</v>
      </c>
      <c r="K14" s="12">
        <v>11</v>
      </c>
      <c r="L14" s="12">
        <v>12</v>
      </c>
      <c r="M14" s="12">
        <v>13</v>
      </c>
      <c r="N14" s="13">
        <v>14</v>
      </c>
      <c r="O14" s="12">
        <v>15</v>
      </c>
      <c r="P14" s="12">
        <v>16</v>
      </c>
      <c r="Q14" s="12">
        <v>17</v>
      </c>
      <c r="R14" s="12">
        <v>18</v>
      </c>
      <c r="S14" s="12">
        <v>19</v>
      </c>
      <c r="T14" s="12">
        <v>20</v>
      </c>
      <c r="U14" s="12">
        <v>21</v>
      </c>
      <c r="V14" s="12">
        <v>22</v>
      </c>
      <c r="W14" s="12">
        <v>23</v>
      </c>
      <c r="X14" s="12">
        <v>24</v>
      </c>
      <c r="Y14" s="12">
        <v>25</v>
      </c>
    </row>
    <row r="15" spans="1:25" ht="19.5" hidden="1" customHeight="1">
      <c r="A15" s="87" t="s">
        <v>7</v>
      </c>
      <c r="B15" s="87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14"/>
    </row>
    <row r="16" spans="1:25" ht="20.25" customHeight="1">
      <c r="A16" s="12" t="s">
        <v>3</v>
      </c>
      <c r="B16" s="31"/>
      <c r="C16" s="15" t="s">
        <v>45</v>
      </c>
      <c r="D16" s="16"/>
      <c r="E16" s="16"/>
      <c r="F16" s="16"/>
      <c r="G16" s="16"/>
      <c r="H16" s="71">
        <v>1857</v>
      </c>
      <c r="I16" s="17">
        <f>I17+I24</f>
        <v>714868.55199999991</v>
      </c>
      <c r="J16" s="17">
        <f>J17+J24</f>
        <v>526896.86600000004</v>
      </c>
      <c r="K16" s="17">
        <f t="shared" ref="K16:K23" si="0">J16-I16</f>
        <v>-187971.68599999987</v>
      </c>
      <c r="L16" s="17" t="s">
        <v>74</v>
      </c>
      <c r="M16" s="17">
        <f t="shared" ref="M16:M33" si="1">J16</f>
        <v>526896.86600000004</v>
      </c>
      <c r="N16" s="16" t="s">
        <v>1</v>
      </c>
      <c r="O16" s="16" t="s">
        <v>1</v>
      </c>
      <c r="P16" s="16" t="s">
        <v>1</v>
      </c>
      <c r="Q16" s="16" t="s">
        <v>1</v>
      </c>
      <c r="R16" s="16" t="s">
        <v>1</v>
      </c>
      <c r="S16" s="16" t="s">
        <v>1</v>
      </c>
      <c r="T16" s="16" t="s">
        <v>1</v>
      </c>
      <c r="U16" s="16" t="s">
        <v>1</v>
      </c>
      <c r="V16" s="16" t="s">
        <v>1</v>
      </c>
      <c r="W16" s="16" t="s">
        <v>1</v>
      </c>
      <c r="X16" s="16" t="s">
        <v>1</v>
      </c>
      <c r="Y16" s="16" t="s">
        <v>1</v>
      </c>
    </row>
    <row r="17" spans="1:25" ht="18" customHeight="1">
      <c r="A17" s="12">
        <v>1</v>
      </c>
      <c r="B17" s="79" t="s">
        <v>47</v>
      </c>
      <c r="C17" s="18" t="s">
        <v>46</v>
      </c>
      <c r="D17" s="19"/>
      <c r="E17" s="19"/>
      <c r="F17" s="19"/>
      <c r="G17" s="67" t="s">
        <v>85</v>
      </c>
      <c r="H17" s="68"/>
      <c r="I17" s="17">
        <f>I18+I19+I20+I21+I22+I23</f>
        <v>464479.94699999999</v>
      </c>
      <c r="J17" s="17">
        <f>J18+J19+J20+J21+J22+J23</f>
        <v>277326.63300000003</v>
      </c>
      <c r="K17" s="17">
        <f t="shared" si="0"/>
        <v>-187153.31399999995</v>
      </c>
      <c r="L17" s="17" t="s">
        <v>74</v>
      </c>
      <c r="M17" s="17">
        <f t="shared" si="1"/>
        <v>277326.63300000003</v>
      </c>
      <c r="N17" s="16" t="s">
        <v>1</v>
      </c>
      <c r="O17" s="16" t="s">
        <v>1</v>
      </c>
      <c r="P17" s="16" t="s">
        <v>1</v>
      </c>
      <c r="Q17" s="63" t="s">
        <v>78</v>
      </c>
      <c r="R17" s="63" t="s">
        <v>79</v>
      </c>
      <c r="S17" s="16">
        <v>60.1</v>
      </c>
      <c r="T17" s="16">
        <v>59.4</v>
      </c>
      <c r="U17" s="16">
        <v>19.03</v>
      </c>
      <c r="V17" s="16">
        <v>19.03</v>
      </c>
      <c r="W17" s="16" t="s">
        <v>1</v>
      </c>
      <c r="X17" s="16" t="s">
        <v>1</v>
      </c>
      <c r="Y17" s="16" t="s">
        <v>1</v>
      </c>
    </row>
    <row r="18" spans="1:25" ht="30" customHeight="1">
      <c r="A18" s="20" t="s">
        <v>4</v>
      </c>
      <c r="B18" s="80"/>
      <c r="C18" s="61" t="s">
        <v>62</v>
      </c>
      <c r="D18" s="22" t="s">
        <v>2</v>
      </c>
      <c r="E18" s="23">
        <v>0.15</v>
      </c>
      <c r="F18" s="25">
        <v>0.15</v>
      </c>
      <c r="G18" s="68"/>
      <c r="H18" s="68"/>
      <c r="I18" s="43">
        <v>22439.668000000001</v>
      </c>
      <c r="J18" s="51">
        <v>22464.782999999999</v>
      </c>
      <c r="K18" s="51">
        <f t="shared" si="0"/>
        <v>25.114999999997963</v>
      </c>
      <c r="L18" s="44" t="s">
        <v>76</v>
      </c>
      <c r="M18" s="44">
        <f t="shared" si="1"/>
        <v>22464.782999999999</v>
      </c>
      <c r="N18" s="16" t="s">
        <v>1</v>
      </c>
      <c r="O18" s="16" t="s">
        <v>1</v>
      </c>
      <c r="P18" s="16" t="s">
        <v>1</v>
      </c>
      <c r="Q18" s="72"/>
      <c r="R18" s="72"/>
      <c r="S18" s="16" t="s">
        <v>1</v>
      </c>
      <c r="T18" s="16" t="s">
        <v>1</v>
      </c>
      <c r="U18" s="16" t="s">
        <v>1</v>
      </c>
      <c r="V18" s="16" t="s">
        <v>1</v>
      </c>
      <c r="W18" s="16" t="s">
        <v>1</v>
      </c>
      <c r="X18" s="16" t="s">
        <v>1</v>
      </c>
      <c r="Y18" s="44" t="str">
        <f>L18</f>
        <v>Конкурс қорытындысы</v>
      </c>
    </row>
    <row r="19" spans="1:25" ht="33" customHeight="1">
      <c r="A19" s="20" t="s">
        <v>5</v>
      </c>
      <c r="B19" s="80"/>
      <c r="C19" s="21" t="s">
        <v>48</v>
      </c>
      <c r="D19" s="22" t="s">
        <v>2</v>
      </c>
      <c r="E19" s="23">
        <v>3.859</v>
      </c>
      <c r="F19" s="25">
        <f>E19</f>
        <v>3.859</v>
      </c>
      <c r="G19" s="68"/>
      <c r="H19" s="68"/>
      <c r="I19" s="50">
        <v>154900.92800000001</v>
      </c>
      <c r="J19" s="51">
        <f>I19</f>
        <v>154900.92800000001</v>
      </c>
      <c r="K19" s="51">
        <f t="shared" si="0"/>
        <v>0</v>
      </c>
      <c r="L19" s="44" t="s">
        <v>74</v>
      </c>
      <c r="M19" s="44">
        <f t="shared" si="1"/>
        <v>154900.92800000001</v>
      </c>
      <c r="N19" s="16" t="s">
        <v>1</v>
      </c>
      <c r="O19" s="16" t="s">
        <v>1</v>
      </c>
      <c r="P19" s="16" t="s">
        <v>1</v>
      </c>
      <c r="Q19" s="72"/>
      <c r="R19" s="72"/>
      <c r="S19" s="16" t="s">
        <v>1</v>
      </c>
      <c r="T19" s="16" t="s">
        <v>1</v>
      </c>
      <c r="U19" s="16" t="s">
        <v>1</v>
      </c>
      <c r="V19" s="16" t="s">
        <v>1</v>
      </c>
      <c r="W19" s="16" t="s">
        <v>1</v>
      </c>
      <c r="X19" s="16" t="s">
        <v>1</v>
      </c>
      <c r="Y19" s="16" t="s">
        <v>1</v>
      </c>
    </row>
    <row r="20" spans="1:25" ht="87.75" customHeight="1">
      <c r="A20" s="20" t="s">
        <v>6</v>
      </c>
      <c r="B20" s="80"/>
      <c r="C20" s="21" t="s">
        <v>64</v>
      </c>
      <c r="D20" s="52" t="s">
        <v>2</v>
      </c>
      <c r="E20" s="50">
        <v>0.56599999999999995</v>
      </c>
      <c r="F20" s="53">
        <v>0</v>
      </c>
      <c r="G20" s="68"/>
      <c r="H20" s="68"/>
      <c r="I20" s="50">
        <v>156892.296</v>
      </c>
      <c r="J20" s="51">
        <v>0</v>
      </c>
      <c r="K20" s="51">
        <f t="shared" si="0"/>
        <v>-156892.296</v>
      </c>
      <c r="L20" s="44" t="s">
        <v>65</v>
      </c>
      <c r="M20" s="44">
        <f t="shared" si="1"/>
        <v>0</v>
      </c>
      <c r="N20" s="16" t="s">
        <v>1</v>
      </c>
      <c r="O20" s="16" t="s">
        <v>1</v>
      </c>
      <c r="P20" s="16" t="s">
        <v>1</v>
      </c>
      <c r="Q20" s="64"/>
      <c r="R20" s="64"/>
      <c r="S20" s="16" t="s">
        <v>1</v>
      </c>
      <c r="T20" s="16" t="s">
        <v>1</v>
      </c>
      <c r="U20" s="16" t="s">
        <v>1</v>
      </c>
      <c r="V20" s="16" t="s">
        <v>1</v>
      </c>
      <c r="W20" s="16" t="s">
        <v>1</v>
      </c>
      <c r="X20" s="16" t="s">
        <v>1</v>
      </c>
      <c r="Y20" s="44" t="str">
        <f>L20</f>
        <v>ТМД-ға тәуелсіз себептер бойынша ауыз су беру бойынша көрсетілетін қызметтер көлемінің төмендеуіне байланысты табыстардың болмауы.</v>
      </c>
    </row>
    <row r="21" spans="1:25" ht="40.5" customHeight="1">
      <c r="A21" s="20" t="s">
        <v>58</v>
      </c>
      <c r="B21" s="80"/>
      <c r="C21" s="21" t="s">
        <v>70</v>
      </c>
      <c r="D21" s="52" t="s">
        <v>63</v>
      </c>
      <c r="E21" s="54">
        <v>10</v>
      </c>
      <c r="F21" s="55">
        <f>E21</f>
        <v>10</v>
      </c>
      <c r="G21" s="68"/>
      <c r="H21" s="68"/>
      <c r="I21" s="50">
        <f>894+36095.633</f>
        <v>36989.633000000002</v>
      </c>
      <c r="J21" s="51">
        <f>I21</f>
        <v>36989.633000000002</v>
      </c>
      <c r="K21" s="51">
        <f t="shared" si="0"/>
        <v>0</v>
      </c>
      <c r="L21" s="44" t="s">
        <v>74</v>
      </c>
      <c r="M21" s="44">
        <f t="shared" si="1"/>
        <v>36989.633000000002</v>
      </c>
      <c r="N21" s="16" t="s">
        <v>1</v>
      </c>
      <c r="O21" s="16" t="s">
        <v>1</v>
      </c>
      <c r="P21" s="16" t="s">
        <v>1</v>
      </c>
      <c r="Q21" s="16" t="s">
        <v>1</v>
      </c>
      <c r="R21" s="16" t="s">
        <v>1</v>
      </c>
      <c r="S21" s="16" t="s">
        <v>1</v>
      </c>
      <c r="T21" s="16" t="s">
        <v>1</v>
      </c>
      <c r="U21" s="16" t="s">
        <v>1</v>
      </c>
      <c r="V21" s="16" t="s">
        <v>1</v>
      </c>
      <c r="W21" s="16" t="s">
        <v>1</v>
      </c>
      <c r="X21" s="16" t="s">
        <v>1</v>
      </c>
      <c r="Y21" s="16" t="s">
        <v>1</v>
      </c>
    </row>
    <row r="22" spans="1:25" ht="99.75" customHeight="1">
      <c r="A22" s="20" t="s">
        <v>59</v>
      </c>
      <c r="B22" s="80"/>
      <c r="C22" s="21" t="s">
        <v>69</v>
      </c>
      <c r="D22" s="52" t="s">
        <v>66</v>
      </c>
      <c r="E22" s="54">
        <v>87</v>
      </c>
      <c r="F22" s="55">
        <v>86</v>
      </c>
      <c r="G22" s="68"/>
      <c r="H22" s="68"/>
      <c r="I22" s="51">
        <f>67745.551+10026.598</f>
        <v>77772.149000000005</v>
      </c>
      <c r="J22" s="50">
        <f>37484.795+10001.221</f>
        <v>47486.015999999996</v>
      </c>
      <c r="K22" s="51">
        <f t="shared" si="0"/>
        <v>-30286.133000000009</v>
      </c>
      <c r="L22" s="44" t="s">
        <v>77</v>
      </c>
      <c r="M22" s="44">
        <f t="shared" si="1"/>
        <v>47486.015999999996</v>
      </c>
      <c r="N22" s="16" t="s">
        <v>1</v>
      </c>
      <c r="O22" s="16" t="s">
        <v>1</v>
      </c>
      <c r="P22" s="16" t="s">
        <v>1</v>
      </c>
      <c r="Q22" s="16" t="s">
        <v>1</v>
      </c>
      <c r="R22" s="16" t="s">
        <v>1</v>
      </c>
      <c r="S22" s="16" t="s">
        <v>1</v>
      </c>
      <c r="T22" s="16" t="s">
        <v>1</v>
      </c>
      <c r="U22" s="16" t="s">
        <v>1</v>
      </c>
      <c r="V22" s="16" t="s">
        <v>1</v>
      </c>
      <c r="W22" s="16" t="s">
        <v>1</v>
      </c>
      <c r="X22" s="16" t="s">
        <v>1</v>
      </c>
      <c r="Y22" s="16"/>
    </row>
    <row r="23" spans="1:25" s="6" customFormat="1" ht="27.75" customHeight="1">
      <c r="A23" s="20" t="s">
        <v>60</v>
      </c>
      <c r="B23" s="80"/>
      <c r="C23" s="21" t="s">
        <v>67</v>
      </c>
      <c r="D23" s="52" t="s">
        <v>68</v>
      </c>
      <c r="E23" s="55">
        <v>1</v>
      </c>
      <c r="F23" s="54">
        <v>1</v>
      </c>
      <c r="G23" s="68"/>
      <c r="H23" s="68"/>
      <c r="I23" s="51">
        <v>15485.272999999999</v>
      </c>
      <c r="J23" s="50">
        <f>I23</f>
        <v>15485.272999999999</v>
      </c>
      <c r="K23" s="51">
        <f t="shared" si="0"/>
        <v>0</v>
      </c>
      <c r="L23" s="44" t="s">
        <v>74</v>
      </c>
      <c r="M23" s="44">
        <f t="shared" si="1"/>
        <v>15485.272999999999</v>
      </c>
      <c r="N23" s="16" t="s">
        <v>1</v>
      </c>
      <c r="O23" s="16" t="s">
        <v>1</v>
      </c>
      <c r="P23" s="16" t="s">
        <v>1</v>
      </c>
      <c r="Q23" s="16" t="s">
        <v>1</v>
      </c>
      <c r="R23" s="16" t="s">
        <v>1</v>
      </c>
      <c r="S23" s="16" t="s">
        <v>1</v>
      </c>
      <c r="T23" s="16" t="s">
        <v>1</v>
      </c>
      <c r="U23" s="16" t="s">
        <v>1</v>
      </c>
      <c r="V23" s="16" t="s">
        <v>1</v>
      </c>
      <c r="W23" s="16" t="s">
        <v>1</v>
      </c>
      <c r="X23" s="16" t="s">
        <v>1</v>
      </c>
      <c r="Y23" s="16" t="s">
        <v>1</v>
      </c>
    </row>
    <row r="24" spans="1:25" s="6" customFormat="1" ht="20.25" customHeight="1">
      <c r="A24" s="20" t="s">
        <v>15</v>
      </c>
      <c r="B24" s="80"/>
      <c r="C24" s="38" t="s">
        <v>49</v>
      </c>
      <c r="D24" s="52"/>
      <c r="E24" s="55"/>
      <c r="F24" s="54"/>
      <c r="G24" s="68"/>
      <c r="H24" s="68"/>
      <c r="I24" s="59">
        <f>I25+I26+I27+I28</f>
        <v>250388.60499999998</v>
      </c>
      <c r="J24" s="60">
        <f>J25+J26+J27+J28</f>
        <v>249570.23300000001</v>
      </c>
      <c r="K24" s="59">
        <f>K25+K26+K27+K28</f>
        <v>-818.37200000000303</v>
      </c>
      <c r="L24" s="44" t="s">
        <v>74</v>
      </c>
      <c r="M24" s="44">
        <f t="shared" si="1"/>
        <v>249570.23300000001</v>
      </c>
      <c r="N24" s="16" t="s">
        <v>1</v>
      </c>
      <c r="O24" s="16" t="s">
        <v>1</v>
      </c>
      <c r="P24" s="16" t="s">
        <v>1</v>
      </c>
      <c r="Q24" s="16" t="s">
        <v>1</v>
      </c>
      <c r="R24" s="63" t="s">
        <v>80</v>
      </c>
      <c r="S24" s="16">
        <v>68.040000000000006</v>
      </c>
      <c r="T24" s="16">
        <v>67.790000000000006</v>
      </c>
      <c r="U24" s="16" t="s">
        <v>1</v>
      </c>
      <c r="V24" s="16" t="s">
        <v>1</v>
      </c>
      <c r="W24" s="16" t="s">
        <v>1</v>
      </c>
      <c r="X24" s="16" t="s">
        <v>1</v>
      </c>
      <c r="Y24" s="16" t="s">
        <v>1</v>
      </c>
    </row>
    <row r="25" spans="1:25" s="6" customFormat="1" ht="39.75" customHeight="1">
      <c r="A25" s="20" t="s">
        <v>12</v>
      </c>
      <c r="B25" s="80"/>
      <c r="C25" s="39" t="s">
        <v>71</v>
      </c>
      <c r="D25" s="35" t="s">
        <v>2</v>
      </c>
      <c r="E25" s="40">
        <v>0.60199999999999998</v>
      </c>
      <c r="F25" s="34">
        <f>E25</f>
        <v>0.60199999999999998</v>
      </c>
      <c r="G25" s="68"/>
      <c r="H25" s="68"/>
      <c r="I25" s="51">
        <v>152316.948</v>
      </c>
      <c r="J25" s="50">
        <f>I25</f>
        <v>152316.948</v>
      </c>
      <c r="K25" s="51">
        <f t="shared" ref="K25:K31" si="2">J25-I25</f>
        <v>0</v>
      </c>
      <c r="L25" s="44" t="s">
        <v>74</v>
      </c>
      <c r="M25" s="44">
        <f t="shared" si="1"/>
        <v>152316.948</v>
      </c>
      <c r="N25" s="16" t="s">
        <v>1</v>
      </c>
      <c r="O25" s="16" t="s">
        <v>1</v>
      </c>
      <c r="P25" s="16" t="s">
        <v>1</v>
      </c>
      <c r="Q25" s="16" t="s">
        <v>1</v>
      </c>
      <c r="R25" s="64"/>
      <c r="S25" s="16" t="s">
        <v>1</v>
      </c>
      <c r="T25" s="16" t="s">
        <v>1</v>
      </c>
      <c r="U25" s="16" t="s">
        <v>1</v>
      </c>
      <c r="V25" s="16" t="s">
        <v>1</v>
      </c>
      <c r="W25" s="16" t="s">
        <v>1</v>
      </c>
      <c r="X25" s="16" t="s">
        <v>1</v>
      </c>
      <c r="Y25" s="16" t="s">
        <v>1</v>
      </c>
    </row>
    <row r="26" spans="1:25" s="6" customFormat="1" ht="39.75" customHeight="1">
      <c r="A26" s="20" t="s">
        <v>13</v>
      </c>
      <c r="B26" s="80"/>
      <c r="C26" s="39" t="s">
        <v>72</v>
      </c>
      <c r="D26" s="57" t="s">
        <v>68</v>
      </c>
      <c r="E26" s="55">
        <v>1</v>
      </c>
      <c r="F26" s="58">
        <v>1</v>
      </c>
      <c r="G26" s="68"/>
      <c r="H26" s="68"/>
      <c r="I26" s="51">
        <v>38442.911999999997</v>
      </c>
      <c r="J26" s="50">
        <f>I26</f>
        <v>38442.911999999997</v>
      </c>
      <c r="K26" s="51">
        <f t="shared" si="2"/>
        <v>0</v>
      </c>
      <c r="L26" s="44" t="s">
        <v>74</v>
      </c>
      <c r="M26" s="44">
        <f t="shared" si="1"/>
        <v>38442.911999999997</v>
      </c>
      <c r="N26" s="16" t="s">
        <v>1</v>
      </c>
      <c r="O26" s="16" t="s">
        <v>1</v>
      </c>
      <c r="P26" s="16" t="s">
        <v>1</v>
      </c>
      <c r="Q26" s="16" t="s">
        <v>1</v>
      </c>
      <c r="R26" s="16" t="s">
        <v>1</v>
      </c>
      <c r="S26" s="16" t="s">
        <v>1</v>
      </c>
      <c r="T26" s="16" t="s">
        <v>1</v>
      </c>
      <c r="U26" s="16" t="s">
        <v>1</v>
      </c>
      <c r="V26" s="16" t="s">
        <v>1</v>
      </c>
      <c r="W26" s="16" t="s">
        <v>1</v>
      </c>
      <c r="X26" s="16" t="s">
        <v>1</v>
      </c>
      <c r="Y26" s="16" t="s">
        <v>1</v>
      </c>
    </row>
    <row r="27" spans="1:25" s="6" customFormat="1" ht="39" customHeight="1">
      <c r="A27" s="20" t="s">
        <v>16</v>
      </c>
      <c r="B27" s="80"/>
      <c r="C27" s="39" t="s">
        <v>73</v>
      </c>
      <c r="D27" s="57" t="s">
        <v>63</v>
      </c>
      <c r="E27" s="55">
        <v>4</v>
      </c>
      <c r="F27" s="58">
        <v>4</v>
      </c>
      <c r="G27" s="68"/>
      <c r="H27" s="68"/>
      <c r="I27" s="51">
        <v>8835.7139999999999</v>
      </c>
      <c r="J27" s="50">
        <f>I27</f>
        <v>8835.7139999999999</v>
      </c>
      <c r="K27" s="51">
        <f t="shared" si="2"/>
        <v>0</v>
      </c>
      <c r="L27" s="44" t="s">
        <v>74</v>
      </c>
      <c r="M27" s="44">
        <f t="shared" si="1"/>
        <v>8835.7139999999999</v>
      </c>
      <c r="N27" s="16" t="s">
        <v>1</v>
      </c>
      <c r="O27" s="16" t="s">
        <v>1</v>
      </c>
      <c r="P27" s="16" t="s">
        <v>1</v>
      </c>
      <c r="Q27" s="16" t="s">
        <v>1</v>
      </c>
      <c r="R27" s="16" t="s">
        <v>1</v>
      </c>
      <c r="S27" s="16" t="s">
        <v>1</v>
      </c>
      <c r="T27" s="16" t="s">
        <v>1</v>
      </c>
      <c r="U27" s="16" t="s">
        <v>1</v>
      </c>
      <c r="V27" s="16" t="s">
        <v>1</v>
      </c>
      <c r="W27" s="16" t="s">
        <v>1</v>
      </c>
      <c r="X27" s="16" t="s">
        <v>1</v>
      </c>
      <c r="Y27" s="16" t="s">
        <v>1</v>
      </c>
    </row>
    <row r="28" spans="1:25" s="6" customFormat="1" ht="20.25" customHeight="1">
      <c r="A28" s="20" t="s">
        <v>75</v>
      </c>
      <c r="B28" s="81"/>
      <c r="C28" s="39" t="s">
        <v>50</v>
      </c>
      <c r="D28" s="57" t="s">
        <v>61</v>
      </c>
      <c r="E28" s="55">
        <v>18</v>
      </c>
      <c r="F28" s="54">
        <v>18</v>
      </c>
      <c r="G28" s="68"/>
      <c r="H28" s="68"/>
      <c r="I28" s="51">
        <v>50793.031000000003</v>
      </c>
      <c r="J28" s="50">
        <v>49974.659</v>
      </c>
      <c r="K28" s="51">
        <f t="shared" si="2"/>
        <v>-818.37200000000303</v>
      </c>
      <c r="L28" s="44" t="s">
        <v>76</v>
      </c>
      <c r="M28" s="44">
        <f t="shared" si="1"/>
        <v>49974.659</v>
      </c>
      <c r="N28" s="16" t="s">
        <v>1</v>
      </c>
      <c r="O28" s="16" t="s">
        <v>1</v>
      </c>
      <c r="P28" s="16" t="s">
        <v>1</v>
      </c>
      <c r="Q28" s="16" t="s">
        <v>1</v>
      </c>
      <c r="R28" s="16" t="s">
        <v>1</v>
      </c>
      <c r="S28" s="16" t="s">
        <v>1</v>
      </c>
      <c r="T28" s="16" t="s">
        <v>1</v>
      </c>
      <c r="U28" s="16" t="s">
        <v>1</v>
      </c>
      <c r="V28" s="16" t="s">
        <v>1</v>
      </c>
      <c r="W28" s="16" t="s">
        <v>1</v>
      </c>
      <c r="X28" s="16" t="s">
        <v>1</v>
      </c>
      <c r="Y28" s="44" t="str">
        <f>L28</f>
        <v>Конкурс қорытындысы</v>
      </c>
    </row>
    <row r="29" spans="1:25" ht="19.5" customHeight="1">
      <c r="A29" s="36" t="s">
        <v>10</v>
      </c>
      <c r="B29" s="26"/>
      <c r="C29" s="15" t="s">
        <v>51</v>
      </c>
      <c r="D29" s="24"/>
      <c r="E29" s="24"/>
      <c r="F29" s="25"/>
      <c r="G29" s="68"/>
      <c r="H29" s="68"/>
      <c r="I29" s="45">
        <f>I30+I31</f>
        <v>104.82599999999999</v>
      </c>
      <c r="J29" s="46">
        <f>J30+J31</f>
        <v>104.82599999999999</v>
      </c>
      <c r="K29" s="46">
        <f t="shared" si="2"/>
        <v>0</v>
      </c>
      <c r="L29" s="44" t="s">
        <v>74</v>
      </c>
      <c r="M29" s="44">
        <f t="shared" si="1"/>
        <v>104.82599999999999</v>
      </c>
      <c r="N29" s="16" t="s">
        <v>1</v>
      </c>
      <c r="O29" s="16" t="s">
        <v>1</v>
      </c>
      <c r="P29" s="16" t="s">
        <v>1</v>
      </c>
      <c r="Q29" s="16" t="s">
        <v>1</v>
      </c>
      <c r="R29" s="16" t="s">
        <v>1</v>
      </c>
      <c r="S29" s="16" t="s">
        <v>1</v>
      </c>
      <c r="T29" s="16" t="s">
        <v>1</v>
      </c>
      <c r="U29" s="16" t="s">
        <v>1</v>
      </c>
      <c r="V29" s="16" t="s">
        <v>1</v>
      </c>
      <c r="W29" s="16" t="s">
        <v>1</v>
      </c>
      <c r="X29" s="16" t="s">
        <v>1</v>
      </c>
      <c r="Y29" s="16" t="s">
        <v>1</v>
      </c>
    </row>
    <row r="30" spans="1:25" ht="53.25" customHeight="1">
      <c r="A30" s="27" t="s">
        <v>12</v>
      </c>
      <c r="B30" s="77" t="s">
        <v>52</v>
      </c>
      <c r="C30" s="41" t="s">
        <v>53</v>
      </c>
      <c r="D30" s="24" t="s">
        <v>56</v>
      </c>
      <c r="E30" s="24">
        <v>1</v>
      </c>
      <c r="F30" s="62">
        <v>1</v>
      </c>
      <c r="G30" s="68"/>
      <c r="H30" s="68"/>
      <c r="I30" s="23">
        <v>87.004999999999995</v>
      </c>
      <c r="J30" s="44">
        <f>I30</f>
        <v>87.004999999999995</v>
      </c>
      <c r="K30" s="44">
        <f t="shared" si="2"/>
        <v>0</v>
      </c>
      <c r="L30" s="44" t="s">
        <v>74</v>
      </c>
      <c r="M30" s="44">
        <f t="shared" si="1"/>
        <v>87.004999999999995</v>
      </c>
      <c r="N30" s="16" t="s">
        <v>1</v>
      </c>
      <c r="O30" s="16" t="s">
        <v>1</v>
      </c>
      <c r="P30" s="16" t="s">
        <v>1</v>
      </c>
      <c r="Q30" s="16" t="s">
        <v>1</v>
      </c>
      <c r="R30" s="16" t="s">
        <v>81</v>
      </c>
      <c r="S30" s="16" t="s">
        <v>1</v>
      </c>
      <c r="T30" s="16" t="s">
        <v>1</v>
      </c>
      <c r="U30" s="16" t="s">
        <v>1</v>
      </c>
      <c r="V30" s="16" t="s">
        <v>1</v>
      </c>
      <c r="W30" s="16" t="s">
        <v>1</v>
      </c>
      <c r="X30" s="16" t="s">
        <v>1</v>
      </c>
      <c r="Y30" s="16" t="s">
        <v>1</v>
      </c>
    </row>
    <row r="31" spans="1:25" ht="42.75" customHeight="1">
      <c r="A31" s="27" t="s">
        <v>13</v>
      </c>
      <c r="B31" s="78"/>
      <c r="C31" s="42" t="s">
        <v>54</v>
      </c>
      <c r="D31" s="24" t="s">
        <v>56</v>
      </c>
      <c r="E31" s="24">
        <v>2</v>
      </c>
      <c r="F31" s="62">
        <v>2</v>
      </c>
      <c r="G31" s="68"/>
      <c r="H31" s="68"/>
      <c r="I31" s="23">
        <v>17.821000000000002</v>
      </c>
      <c r="J31" s="44">
        <f>I31</f>
        <v>17.821000000000002</v>
      </c>
      <c r="K31" s="44">
        <f t="shared" si="2"/>
        <v>0</v>
      </c>
      <c r="L31" s="44" t="s">
        <v>74</v>
      </c>
      <c r="M31" s="44">
        <f t="shared" si="1"/>
        <v>17.821000000000002</v>
      </c>
      <c r="N31" s="16" t="s">
        <v>1</v>
      </c>
      <c r="O31" s="16" t="s">
        <v>1</v>
      </c>
      <c r="P31" s="16" t="s">
        <v>1</v>
      </c>
      <c r="Q31" s="16" t="s">
        <v>1</v>
      </c>
      <c r="R31" s="16" t="s">
        <v>1</v>
      </c>
      <c r="S31" s="16" t="s">
        <v>1</v>
      </c>
      <c r="T31" s="16" t="s">
        <v>1</v>
      </c>
      <c r="U31" s="16" t="s">
        <v>1</v>
      </c>
      <c r="V31" s="16" t="s">
        <v>1</v>
      </c>
      <c r="W31" s="16" t="s">
        <v>1</v>
      </c>
      <c r="X31" s="16" t="s">
        <v>1</v>
      </c>
      <c r="Y31" s="16" t="s">
        <v>1</v>
      </c>
    </row>
    <row r="32" spans="1:25" ht="19.5" customHeight="1">
      <c r="A32" s="36" t="s">
        <v>11</v>
      </c>
      <c r="B32" s="26"/>
      <c r="C32" s="15" t="s">
        <v>51</v>
      </c>
      <c r="D32" s="24"/>
      <c r="E32" s="24"/>
      <c r="F32" s="25"/>
      <c r="G32" s="68"/>
      <c r="H32" s="68"/>
      <c r="I32" s="47">
        <f>I33</f>
        <v>445</v>
      </c>
      <c r="J32" s="17">
        <f>I32</f>
        <v>445</v>
      </c>
      <c r="K32" s="17">
        <f>K33</f>
        <v>0</v>
      </c>
      <c r="L32" s="44" t="s">
        <v>74</v>
      </c>
      <c r="M32" s="44">
        <f t="shared" si="1"/>
        <v>445</v>
      </c>
      <c r="N32" s="16" t="s">
        <v>1</v>
      </c>
      <c r="O32" s="16" t="s">
        <v>1</v>
      </c>
      <c r="P32" s="16" t="s">
        <v>1</v>
      </c>
      <c r="Q32" s="16" t="s">
        <v>1</v>
      </c>
      <c r="R32" s="16" t="s">
        <v>1</v>
      </c>
      <c r="S32" s="16" t="s">
        <v>1</v>
      </c>
      <c r="T32" s="16" t="s">
        <v>1</v>
      </c>
      <c r="U32" s="16" t="s">
        <v>1</v>
      </c>
      <c r="V32" s="16" t="s">
        <v>1</v>
      </c>
      <c r="W32" s="16" t="s">
        <v>1</v>
      </c>
      <c r="X32" s="16" t="s">
        <v>1</v>
      </c>
      <c r="Y32" s="16" t="s">
        <v>1</v>
      </c>
    </row>
    <row r="33" spans="1:25" ht="63" customHeight="1">
      <c r="A33" s="27" t="s">
        <v>14</v>
      </c>
      <c r="B33" s="33" t="s">
        <v>55</v>
      </c>
      <c r="C33" s="32" t="s">
        <v>57</v>
      </c>
      <c r="D33" s="56" t="s">
        <v>2</v>
      </c>
      <c r="E33" s="49">
        <v>0.03</v>
      </c>
      <c r="F33" s="34">
        <f>E33</f>
        <v>0.03</v>
      </c>
      <c r="G33" s="69"/>
      <c r="H33" s="69"/>
      <c r="I33" s="48">
        <v>445</v>
      </c>
      <c r="J33" s="44">
        <f>I33</f>
        <v>445</v>
      </c>
      <c r="K33" s="48">
        <f>J33-I33</f>
        <v>0</v>
      </c>
      <c r="L33" s="44" t="s">
        <v>74</v>
      </c>
      <c r="M33" s="44">
        <f t="shared" si="1"/>
        <v>445</v>
      </c>
      <c r="N33" s="16" t="s">
        <v>1</v>
      </c>
      <c r="O33" s="16" t="s">
        <v>1</v>
      </c>
      <c r="P33" s="16" t="s">
        <v>1</v>
      </c>
      <c r="Q33" s="16" t="s">
        <v>82</v>
      </c>
      <c r="R33" s="16" t="s">
        <v>83</v>
      </c>
      <c r="S33" s="16">
        <v>73.91</v>
      </c>
      <c r="T33" s="16">
        <v>73.849999999999994</v>
      </c>
      <c r="U33" s="16">
        <v>18.68</v>
      </c>
      <c r="V33" s="16">
        <f>U33</f>
        <v>18.68</v>
      </c>
      <c r="W33" s="16" t="s">
        <v>1</v>
      </c>
      <c r="X33" s="16" t="s">
        <v>1</v>
      </c>
      <c r="Y33" s="16" t="s">
        <v>1</v>
      </c>
    </row>
    <row r="34" spans="1:25" ht="20.25" customHeight="1">
      <c r="C34" s="89"/>
      <c r="D34" s="89"/>
      <c r="E34" s="89"/>
      <c r="F34" s="89"/>
      <c r="G34" s="89"/>
      <c r="H34" s="89"/>
    </row>
    <row r="35" spans="1:25" ht="30.75" customHeight="1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</row>
    <row r="40" spans="1:25" ht="34.5" customHeight="1"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</row>
    <row r="41" spans="1:25" ht="34.5" customHeight="1"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</row>
    <row r="42" spans="1:25" ht="34.5" customHeight="1"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</row>
    <row r="43" spans="1:25" ht="34.5" customHeight="1"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</row>
    <row r="44" spans="1:25" ht="34.5" customHeight="1"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</row>
    <row r="45" spans="1:25" ht="34.5" customHeight="1"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</row>
    <row r="46" spans="1:25" ht="34.5" customHeight="1"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</row>
    <row r="47" spans="1:25" ht="34.5" customHeight="1"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</row>
    <row r="48" spans="1:25" ht="34.5" customHeight="1">
      <c r="C48" s="28"/>
      <c r="D48" s="1"/>
    </row>
  </sheetData>
  <mergeCells count="52">
    <mergeCell ref="C46:M46"/>
    <mergeCell ref="C47:M47"/>
    <mergeCell ref="D40:M40"/>
    <mergeCell ref="D41:M41"/>
    <mergeCell ref="D42:M42"/>
    <mergeCell ref="D43:M43"/>
    <mergeCell ref="D44:M44"/>
    <mergeCell ref="C40:C44"/>
    <mergeCell ref="C45:M45"/>
    <mergeCell ref="A35:Y35"/>
    <mergeCell ref="A8:X8"/>
    <mergeCell ref="S11:T12"/>
    <mergeCell ref="U11:V12"/>
    <mergeCell ref="W11:X12"/>
    <mergeCell ref="A15:X15"/>
    <mergeCell ref="I10:L10"/>
    <mergeCell ref="M11:N11"/>
    <mergeCell ref="B11:B13"/>
    <mergeCell ref="G11:G13"/>
    <mergeCell ref="N12:N13"/>
    <mergeCell ref="Q11:R12"/>
    <mergeCell ref="C34:H34"/>
    <mergeCell ref="C11:C13"/>
    <mergeCell ref="A9:X9"/>
    <mergeCell ref="Q10:X10"/>
    <mergeCell ref="B30:B31"/>
    <mergeCell ref="A10:A13"/>
    <mergeCell ref="D11:D13"/>
    <mergeCell ref="E11:F12"/>
    <mergeCell ref="B10:G10"/>
    <mergeCell ref="B17:B28"/>
    <mergeCell ref="T1:Y1"/>
    <mergeCell ref="A3:X3"/>
    <mergeCell ref="A4:X4"/>
    <mergeCell ref="A6:X6"/>
    <mergeCell ref="A7:X7"/>
    <mergeCell ref="A5:Y5"/>
    <mergeCell ref="R24:R25"/>
    <mergeCell ref="Y10:Y13"/>
    <mergeCell ref="O11:O13"/>
    <mergeCell ref="P11:P13"/>
    <mergeCell ref="G17:G33"/>
    <mergeCell ref="M10:P10"/>
    <mergeCell ref="L11:L13"/>
    <mergeCell ref="M12:M13"/>
    <mergeCell ref="I11:I13"/>
    <mergeCell ref="J11:J13"/>
    <mergeCell ref="K11:K13"/>
    <mergeCell ref="H10:H13"/>
    <mergeCell ref="H16:H33"/>
    <mergeCell ref="Q17:Q20"/>
    <mergeCell ref="R17:R20"/>
  </mergeCells>
  <printOptions horizontalCentered="1"/>
  <pageMargins left="0.11811023622047245" right="0" top="0.35433070866141736" bottom="0" header="0.31496062992125984" footer="0.31496062992125984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СМИ</vt:lpstr>
      <vt:lpstr>'в СМИ'!Область_печати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peo4</dc:creator>
  <cp:lastModifiedBy>peo7</cp:lastModifiedBy>
  <cp:lastPrinted>2024-04-30T09:45:48Z</cp:lastPrinted>
  <dcterms:created xsi:type="dcterms:W3CDTF">2018-11-26T05:23:32Z</dcterms:created>
  <dcterms:modified xsi:type="dcterms:W3CDTF">2024-04-30T10:48:33Z</dcterms:modified>
</cp:coreProperties>
</file>