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to4\сетевая\IV квартал 2021 года\"/>
    </mc:Choice>
  </mc:AlternateContent>
  <bookViews>
    <workbookView xWindow="0" yWindow="0" windowWidth="20490" windowHeight="7650"/>
  </bookViews>
  <sheets>
    <sheet name="Город" sheetId="1" r:id="rId1"/>
  </sheets>
  <definedNames>
    <definedName name="_xlnm.Print_Titles" localSheetId="0">Город!$13:$16</definedName>
    <definedName name="_xlnm.Print_Area" localSheetId="0">Город!$A$1:$S$50</definedName>
  </definedNames>
  <calcPr calcId="162913"/>
</workbook>
</file>

<file path=xl/calcChain.xml><?xml version="1.0" encoding="utf-8"?>
<calcChain xmlns="http://schemas.openxmlformats.org/spreadsheetml/2006/main">
  <c r="I20" i="1" l="1"/>
  <c r="G20" i="1"/>
  <c r="I43" i="1"/>
  <c r="G43" i="1"/>
  <c r="J45" i="1" l="1"/>
  <c r="G45" i="1"/>
  <c r="I45" i="1" s="1"/>
  <c r="F45" i="1"/>
  <c r="F42" i="1" s="1"/>
  <c r="H42" i="1" s="1"/>
  <c r="I49" i="1"/>
  <c r="H49" i="1"/>
  <c r="G49" i="1"/>
  <c r="I47" i="1"/>
  <c r="H47" i="1"/>
  <c r="G47" i="1"/>
  <c r="J46" i="1"/>
  <c r="E45" i="1"/>
  <c r="D45" i="1"/>
  <c r="H44" i="1"/>
  <c r="G44" i="1"/>
  <c r="G42" i="1" s="1"/>
  <c r="I42" i="1" s="1"/>
  <c r="J42" i="1" s="1"/>
  <c r="J43" i="1"/>
  <c r="H43" i="1"/>
  <c r="H20" i="1"/>
  <c r="G39" i="1"/>
  <c r="I41" i="1"/>
  <c r="J41" i="1" s="1"/>
  <c r="H41" i="1"/>
  <c r="H39" i="1" s="1"/>
  <c r="J40" i="1"/>
  <c r="J39" i="1" s="1"/>
  <c r="J37" i="1" s="1"/>
  <c r="I40" i="1"/>
  <c r="I39" i="1" s="1"/>
  <c r="H40" i="1"/>
  <c r="F39" i="1"/>
  <c r="F37" i="1" s="1"/>
  <c r="H37" i="1" s="1"/>
  <c r="I38" i="1"/>
  <c r="H38" i="1"/>
  <c r="G38" i="1"/>
  <c r="G37" i="1" s="1"/>
  <c r="I37" i="1" s="1"/>
  <c r="G35" i="1"/>
  <c r="H35" i="1" s="1"/>
  <c r="G34" i="1"/>
  <c r="H34" i="1" s="1"/>
  <c r="H29" i="1"/>
  <c r="J29" i="1" s="1"/>
  <c r="G30" i="1"/>
  <c r="F30" i="1"/>
  <c r="E30" i="1"/>
  <c r="D30" i="1"/>
  <c r="I33" i="1"/>
  <c r="H33" i="1"/>
  <c r="I32" i="1"/>
  <c r="I30" i="1" s="1"/>
  <c r="H31" i="1"/>
  <c r="J31" i="1" s="1"/>
  <c r="J33" i="1" l="1"/>
  <c r="I44" i="1"/>
  <c r="H45" i="1"/>
  <c r="J32" i="1"/>
  <c r="J30" i="1" s="1"/>
  <c r="H30" i="1"/>
  <c r="G28" i="1" l="1"/>
  <c r="H28" i="1" s="1"/>
  <c r="I28" i="1" s="1"/>
  <c r="G27" i="1"/>
  <c r="H27" i="1" s="1"/>
  <c r="I27" i="1" s="1"/>
  <c r="G26" i="1"/>
  <c r="H26" i="1" s="1"/>
  <c r="I26" i="1" s="1"/>
  <c r="G25" i="1"/>
  <c r="H25" i="1" s="1"/>
  <c r="I25" i="1" s="1"/>
  <c r="G24" i="1"/>
  <c r="H24" i="1" s="1"/>
  <c r="I24" i="1" s="1"/>
  <c r="F21" i="1"/>
  <c r="G23" i="1"/>
  <c r="H23" i="1" s="1"/>
  <c r="I23" i="1" s="1"/>
  <c r="H22" i="1"/>
  <c r="G22" i="1"/>
  <c r="I22" i="1" s="1"/>
  <c r="D21" i="1"/>
  <c r="E21" i="1" s="1"/>
  <c r="G21" i="1" l="1"/>
  <c r="H21" i="1" s="1"/>
  <c r="I21" i="1" s="1"/>
  <c r="F19" i="1"/>
  <c r="I36" i="1"/>
  <c r="I35" i="1"/>
  <c r="I34" i="1"/>
  <c r="H19" i="1" l="1"/>
  <c r="F18" i="1"/>
  <c r="G19" i="1"/>
  <c r="I19" i="1" s="1"/>
  <c r="J19" i="1" s="1"/>
  <c r="H18" i="1" l="1"/>
  <c r="F17" i="1"/>
  <c r="H17" i="1" s="1"/>
  <c r="G18" i="1"/>
  <c r="I18" i="1" l="1"/>
  <c r="J18" i="1" s="1"/>
  <c r="G17" i="1"/>
  <c r="I17" i="1" s="1"/>
  <c r="J17" i="1" s="1"/>
</calcChain>
</file>

<file path=xl/sharedStrings.xml><?xml version="1.0" encoding="utf-8"?>
<sst xmlns="http://schemas.openxmlformats.org/spreadsheetml/2006/main" count="399" uniqueCount="92">
  <si>
    <t>факт</t>
  </si>
  <si>
    <t>1.1.</t>
  </si>
  <si>
    <t>-</t>
  </si>
  <si>
    <t>км</t>
  </si>
  <si>
    <t>I</t>
  </si>
  <si>
    <t>1.1.1.</t>
  </si>
  <si>
    <t>1.1.2.</t>
  </si>
  <si>
    <t>1.1.3.</t>
  </si>
  <si>
    <t>1.1.4.</t>
  </si>
  <si>
    <t>1.1.5.</t>
  </si>
  <si>
    <t>II</t>
  </si>
  <si>
    <t>1.2.</t>
  </si>
  <si>
    <t>1.2.1.</t>
  </si>
  <si>
    <t>2.1</t>
  </si>
  <si>
    <t>2.2</t>
  </si>
  <si>
    <t>2.3</t>
  </si>
  <si>
    <t xml:space="preserve">табиғи монополия субъектісінің 
инвестициялық бағдарламаларын (жобаларын) бекіту, 
оларды түзету, сондай-ақ олардың орындалуы туралы
 ақпаратқа талдау жүргізу Ережелеріне 
4-қосымша 
</t>
  </si>
  <si>
    <t>     нысан</t>
  </si>
  <si>
    <t>(субъект атауы)</t>
  </si>
  <si>
    <t>(қызмет түрі)</t>
  </si>
  <si>
    <t xml:space="preserve"> орындау барысы туралы ақпараты</t>
  </si>
  <si>
    <t xml:space="preserve">Екібастұз қаласы әкімдігі тұрғын үй-коммуналдық шаруашылығы, жолаушылар көлігі және автомобиль жолдары бөлімінің </t>
  </si>
  <si>
    <t>"Горводоканал" мемлекеттік коммуналдық кәсіпорны</t>
  </si>
  <si>
    <t>Суды тарату желілері арқылы беру және сарқынды суларды бұру</t>
  </si>
  <si>
    <t>"ҚР Ұлттық экономика Министрлігі табиғи монополияларды реттеу Комитетінің Павлодар облысы бойынша Департаменті" РММ және "Павлодар облысының энергетика және тұрғын үй-коммуналдық шаруашылық басқармасы" ММ 2021 жылғы 26 ақпандағы №21-НҚ (2021 жылғы 26 ақпандағы №14-НҚ) бірлескен бұйрығына сәйкес, "Екібастұз қаласы әкімдігінің тұрғын үй-коммуналдық шаруашылығы, жолаушылар көлігі және автомобиль жолдары бөлімінің "Горводоканал " мемлекеттік коммуналдық кәсіпорнының 2017-2022 жылдар кезеңіне арналған тарату желілері бойынша су беру және сарқынды суларды бұру жөніндегі қызметтеріне бекітілген инвестициялық бағдарламаға өзгерістер енгізу туралы"</t>
  </si>
  <si>
    <t>Қаржыландыру көзі бөлінісінде инвестициялық бағдарламаны (жобаны) іске асыру туралы ақпарат, мың теңге</t>
  </si>
  <si>
    <t>№ 
р/с</t>
  </si>
  <si>
    <t>Іс-шаралар атауы</t>
  </si>
  <si>
    <t>Өлшем бірлігі (заттай көрсеткіштер үшін)</t>
  </si>
  <si>
    <t>Заттай көрсеткіштердегі саны</t>
  </si>
  <si>
    <t xml:space="preserve">
инвестициялық бағдарламалардың (жобалардың)  сомасы, мың теңге
</t>
  </si>
  <si>
    <t>меншікті қаражат</t>
  </si>
  <si>
    <t>Қарыз қаражаты</t>
  </si>
  <si>
    <t>Бюджеттік қаражат</t>
  </si>
  <si>
    <t>Реттелмейтін (өзге) қызмет</t>
  </si>
  <si>
    <t>жоспар</t>
  </si>
  <si>
    <t>ауытқу</t>
  </si>
  <si>
    <t>ауытқу себептері</t>
  </si>
  <si>
    <t>жұмыс</t>
  </si>
  <si>
    <t xml:space="preserve">бірл. </t>
  </si>
  <si>
    <t>2021 жылға БАРЛЫҒЫ, оның ішінде:</t>
  </si>
  <si>
    <t>Сумен жабдықтау</t>
  </si>
  <si>
    <t>Таратушы желілер арқылы ауыз су беру</t>
  </si>
  <si>
    <t>Тарату желілері бойынша техникалық су беру</t>
  </si>
  <si>
    <t>Су бұру</t>
  </si>
  <si>
    <t>Негізгі құралдарды сатып алу</t>
  </si>
  <si>
    <t>Сорғы агрегаттары және электр жабдықтары</t>
  </si>
  <si>
    <t>Негізгі құралдар құнының өсуіне алып келетін ОАА (8А шағын аудан) суық сумен жабдықтау желілерін күрделі жөндеу</t>
  </si>
  <si>
    <t>Негізгі құралдар құнының өсуіне алып келетін №2б/б-дан  Царев көшесі, 1үйге дейін және Шахтерская көшесі, 20 (1 шағын аудан) бойындағы тұрғын үйге дейін суық және ыстық сумен жабдықтау желілерін күрделі жөндеу</t>
  </si>
  <si>
    <t>Негізгі құралдар құнының өсуіне алып келетін ОЖП-302-ден Б.Момышұлы көшесі, 86-үйдегі (30-шағын аудан) тұрғын үйге дейін суық және ыстық сумен жабдықтау желілерін күрделі жөндеу</t>
  </si>
  <si>
    <t>Негізгі құралдар құнының өсуіне алып келетін ОЖП-62-ден М.Жүсіп көшесі, 73-үйдегі (6-шағын аудан) тұрғын үйге дейін суық және ыстық сумен жабдықтау желілерін күрделі жөндеу</t>
  </si>
  <si>
    <t>Іске асыру сатысындағы іс-шаралар</t>
  </si>
  <si>
    <t>Негізгі құралдар құнының өсуіне алып келетін ОЖП-31-ден М.Жүсіп көшесі, 28 (3-шағын аудан) тұрғын үйге дейін суық және ыстық сумен жабдықтау желілерін күрделі жөндеу</t>
  </si>
  <si>
    <t>Негізгі құралдар құнының өсуіне әкелетін, Қарағанды көшесі бойындағы Павлов көшесінен М.Әуезов көшесіне дейін (10-11 шағын аудан) суық және ыстық сумен жабдықтау желілерін күрделі жөндеу</t>
  </si>
  <si>
    <t>Негізгі құралдар құнының өсуіне алып келетін Ду-250 мм ОЖП-313 суық сумен жабдықтау құбырын қайта жаңарту</t>
  </si>
  <si>
    <t>Жобалау-сметалық құжаттама әзірлеу</t>
  </si>
  <si>
    <t>Жобаларға ведомстводан тыс кешенді сараптама жүргізу</t>
  </si>
  <si>
    <t>қызмет</t>
  </si>
  <si>
    <t>Нысандарды техникалық тексеру</t>
  </si>
  <si>
    <t>Энергетиктер көшесіндегі  66,68,70тұрғын үйлерге кәріз желілерін салу, бұл негізгі құралдардың ұлғаюына әкеледі</t>
  </si>
  <si>
    <t xml:space="preserve">Табиғи монополия субъектісінің 2021 жылғы IV тоқсандағы инвестициялық бағдарламаны (жобаны) </t>
  </si>
  <si>
    <t>1.1.2.1.</t>
  </si>
  <si>
    <t>1.1.2.2.</t>
  </si>
  <si>
    <t>1.1.2.3.</t>
  </si>
  <si>
    <t>1.1.2.4.</t>
  </si>
  <si>
    <t>1.1.2.5.</t>
  </si>
  <si>
    <t>1.1.2.6.</t>
  </si>
  <si>
    <t>1.1.2.7.</t>
  </si>
  <si>
    <t>1.1.4.1.</t>
  </si>
  <si>
    <t>1.1.4.2.</t>
  </si>
  <si>
    <t>1.1.4.3.</t>
  </si>
  <si>
    <t>1.1.6.</t>
  </si>
  <si>
    <t>1.1.7.</t>
  </si>
  <si>
    <t>1.2.2.</t>
  </si>
  <si>
    <t>1.2.2.1.</t>
  </si>
  <si>
    <t>1.2.2.2.</t>
  </si>
  <si>
    <t>2.3.1.</t>
  </si>
  <si>
    <t>2.3.2.</t>
  </si>
  <si>
    <t>2.4.</t>
  </si>
  <si>
    <t>2.5.</t>
  </si>
  <si>
    <t>Возврат первого транша основного долга по Кредитному договору № 12 от 14.07.2015 г.</t>
  </si>
  <si>
    <t xml:space="preserve">Капитальный ремонт внутриквартальных сетей: </t>
  </si>
  <si>
    <t>Капитальный ремонт сетей холодного и горячего водоснабжения транзитного трубопровода по адресу: ул. М. Жусупа, 46,48,50, ул. М. Ауэзова,47 (5а мкр.)</t>
  </si>
  <si>
    <t>Капитальный ремонт  (замена)  промывного  трубопровода  Ду 500-600 мм  блока  фильтров  II  очереди на участке ОВС, г. Экибастуз, Павлодарской области</t>
  </si>
  <si>
    <t>Специальная автотехника и автотранспорт</t>
  </si>
  <si>
    <t>Прочие основные средства</t>
  </si>
  <si>
    <t>Автотранспорт</t>
  </si>
  <si>
    <t>Электрооборудование и оборудование</t>
  </si>
  <si>
    <t>Специальная автотехника</t>
  </si>
  <si>
    <t>Проведение комплексной вневедомственной экспертизы</t>
  </si>
  <si>
    <t>Техническое обследование объектов</t>
  </si>
  <si>
    <t>тыс.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</si>
</sst>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3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165" fontId="2" fillId="2" borderId="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0" fontId="6" fillId="3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165" fontId="6" fillId="4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3" fontId="6" fillId="3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textRotation="90" wrapText="1"/>
    </xf>
    <xf numFmtId="0" fontId="6" fillId="0" borderId="1" xfId="0" applyNumberFormat="1" applyFont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164" fontId="6" fillId="3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vertical="center" textRotation="90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A12" zoomScaleNormal="100" zoomScaleSheetLayoutView="90" workbookViewId="0">
      <selection activeCell="K19" sqref="K19"/>
    </sheetView>
  </sheetViews>
  <sheetFormatPr defaultColWidth="9.140625" defaultRowHeight="15.75" x14ac:dyDescent="0.25"/>
  <cols>
    <col min="1" max="1" width="10.5703125" style="3" customWidth="1"/>
    <col min="2" max="2" width="34.5703125" style="2" customWidth="1"/>
    <col min="3" max="3" width="15.42578125" style="2" customWidth="1"/>
    <col min="4" max="5" width="9.140625" style="2"/>
    <col min="6" max="6" width="16.5703125" style="2" customWidth="1"/>
    <col min="7" max="7" width="13.140625" style="2" bestFit="1" customWidth="1"/>
    <col min="8" max="8" width="15" style="2" customWidth="1"/>
    <col min="9" max="9" width="13.140625" style="2" bestFit="1" customWidth="1"/>
    <col min="10" max="10" width="14.140625" style="2" bestFit="1" customWidth="1"/>
    <col min="11" max="11" width="14.42578125" style="2" customWidth="1"/>
    <col min="12" max="12" width="9.85546875" style="2" customWidth="1"/>
    <col min="13" max="13" width="8.140625" style="2" customWidth="1"/>
    <col min="14" max="14" width="12.5703125" style="2" customWidth="1"/>
    <col min="15" max="15" width="12.7109375" style="2" customWidth="1"/>
    <col min="16" max="16" width="8.5703125" style="2" customWidth="1"/>
    <col min="17" max="17" width="8.28515625" style="2" customWidth="1"/>
    <col min="18" max="19" width="10.28515625" style="2" customWidth="1"/>
    <col min="20" max="16384" width="9.140625" style="2"/>
  </cols>
  <sheetData>
    <row r="1" spans="1:19" ht="93" customHeight="1" x14ac:dyDescent="0.25">
      <c r="A1" s="7"/>
      <c r="B1" s="7"/>
      <c r="O1" s="59" t="s">
        <v>16</v>
      </c>
      <c r="P1" s="59"/>
      <c r="Q1" s="59"/>
      <c r="R1" s="59"/>
      <c r="S1" s="59"/>
    </row>
    <row r="2" spans="1:19" x14ac:dyDescent="0.25">
      <c r="A2" s="7"/>
      <c r="B2" s="7"/>
      <c r="O2" s="10"/>
      <c r="P2" s="10"/>
      <c r="Q2" s="10"/>
      <c r="R2" s="10"/>
      <c r="S2" s="10"/>
    </row>
    <row r="3" spans="1:19" x14ac:dyDescent="0.25">
      <c r="A3" s="62" t="s">
        <v>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x14ac:dyDescent="0.25">
      <c r="A4" s="60" t="s">
        <v>60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ht="15.75" customHeight="1" x14ac:dyDescent="0.25">
      <c r="A5" s="60" t="s">
        <v>20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ht="14.25" customHeight="1" x14ac:dyDescent="0.25">
      <c r="A6" s="61" t="s">
        <v>21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x14ac:dyDescent="0.25">
      <c r="A7" s="61" t="s">
        <v>22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3" t="s">
        <v>18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1:19" x14ac:dyDescent="0.25">
      <c r="A9" s="61" t="s">
        <v>23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1:19" x14ac:dyDescent="0.25">
      <c r="A10" s="63" t="s">
        <v>19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19" s="39" customFormat="1" ht="84" customHeight="1" x14ac:dyDescent="0.25">
      <c r="A11" s="57" t="s">
        <v>24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 ht="19.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x14ac:dyDescent="0.25">
      <c r="A13" s="65" t="s">
        <v>26</v>
      </c>
      <c r="B13" s="66" t="s">
        <v>25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4" customFormat="1" ht="63" x14ac:dyDescent="0.25">
      <c r="A14" s="65"/>
      <c r="B14" s="40" t="s">
        <v>27</v>
      </c>
      <c r="C14" s="40" t="s">
        <v>28</v>
      </c>
      <c r="D14" s="65" t="s">
        <v>29</v>
      </c>
      <c r="E14" s="65"/>
      <c r="F14" s="65" t="s">
        <v>30</v>
      </c>
      <c r="G14" s="65"/>
      <c r="H14" s="65" t="s">
        <v>31</v>
      </c>
      <c r="I14" s="65"/>
      <c r="J14" s="65"/>
      <c r="K14" s="65"/>
      <c r="L14" s="65" t="s">
        <v>32</v>
      </c>
      <c r="M14" s="65"/>
      <c r="N14" s="65"/>
      <c r="O14" s="65"/>
      <c r="P14" s="65" t="s">
        <v>33</v>
      </c>
      <c r="Q14" s="65"/>
      <c r="R14" s="65" t="s">
        <v>34</v>
      </c>
      <c r="S14" s="65"/>
    </row>
    <row r="15" spans="1:19" s="4" customFormat="1" ht="31.5" x14ac:dyDescent="0.25">
      <c r="A15" s="12"/>
      <c r="B15" s="13"/>
      <c r="C15" s="13"/>
      <c r="D15" s="40" t="s">
        <v>35</v>
      </c>
      <c r="E15" s="40" t="s">
        <v>0</v>
      </c>
      <c r="F15" s="40" t="s">
        <v>35</v>
      </c>
      <c r="G15" s="11" t="s">
        <v>0</v>
      </c>
      <c r="H15" s="40" t="s">
        <v>35</v>
      </c>
      <c r="I15" s="11" t="s">
        <v>0</v>
      </c>
      <c r="J15" s="40" t="s">
        <v>36</v>
      </c>
      <c r="K15" s="40" t="s">
        <v>37</v>
      </c>
      <c r="L15" s="40" t="s">
        <v>35</v>
      </c>
      <c r="M15" s="11" t="s">
        <v>0</v>
      </c>
      <c r="N15" s="40" t="s">
        <v>36</v>
      </c>
      <c r="O15" s="40" t="s">
        <v>37</v>
      </c>
      <c r="P15" s="40" t="s">
        <v>35</v>
      </c>
      <c r="Q15" s="11" t="s">
        <v>0</v>
      </c>
      <c r="R15" s="40" t="s">
        <v>35</v>
      </c>
      <c r="S15" s="11" t="s">
        <v>0</v>
      </c>
    </row>
    <row r="16" spans="1:19" s="4" customFormat="1" x14ac:dyDescent="0.25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1">
        <v>12</v>
      </c>
      <c r="M16" s="11">
        <v>13</v>
      </c>
      <c r="N16" s="11">
        <v>14</v>
      </c>
      <c r="O16" s="11">
        <v>15</v>
      </c>
      <c r="P16" s="11">
        <v>16</v>
      </c>
      <c r="Q16" s="11">
        <v>17</v>
      </c>
      <c r="R16" s="11">
        <v>18</v>
      </c>
      <c r="S16" s="11">
        <v>19</v>
      </c>
    </row>
    <row r="17" spans="1:19" ht="31.5" x14ac:dyDescent="0.25">
      <c r="A17" s="8"/>
      <c r="B17" s="14" t="s">
        <v>40</v>
      </c>
      <c r="C17" s="9"/>
      <c r="D17" s="9"/>
      <c r="E17" s="9"/>
      <c r="F17" s="15">
        <f>F18+F42</f>
        <v>510268.087</v>
      </c>
      <c r="G17" s="15">
        <f>G18+G42</f>
        <v>262408.62099999998</v>
      </c>
      <c r="H17" s="15">
        <f t="shared" ref="H17:I19" si="0">F17</f>
        <v>510268.087</v>
      </c>
      <c r="I17" s="15">
        <f t="shared" si="0"/>
        <v>262408.62099999998</v>
      </c>
      <c r="J17" s="15">
        <f>I17-H17</f>
        <v>-247859.46600000001</v>
      </c>
      <c r="K17" s="42"/>
      <c r="L17" s="9" t="s">
        <v>2</v>
      </c>
      <c r="M17" s="9" t="s">
        <v>2</v>
      </c>
      <c r="N17" s="9" t="s">
        <v>2</v>
      </c>
      <c r="O17" s="9" t="s">
        <v>2</v>
      </c>
      <c r="P17" s="9" t="s">
        <v>2</v>
      </c>
      <c r="Q17" s="9" t="s">
        <v>2</v>
      </c>
      <c r="R17" s="9" t="s">
        <v>2</v>
      </c>
      <c r="S17" s="9" t="s">
        <v>2</v>
      </c>
    </row>
    <row r="18" spans="1:19" x14ac:dyDescent="0.25">
      <c r="A18" s="11" t="s">
        <v>4</v>
      </c>
      <c r="B18" s="17" t="s">
        <v>41</v>
      </c>
      <c r="C18" s="12"/>
      <c r="D18" s="12"/>
      <c r="E18" s="12"/>
      <c r="F18" s="15">
        <f>F19+F37</f>
        <v>387434</v>
      </c>
      <c r="G18" s="15">
        <f>G19+G37</f>
        <v>180774.53399999999</v>
      </c>
      <c r="H18" s="15">
        <f t="shared" si="0"/>
        <v>387434</v>
      </c>
      <c r="I18" s="15">
        <f t="shared" si="0"/>
        <v>180774.53399999999</v>
      </c>
      <c r="J18" s="15">
        <f>I18-H18</f>
        <v>-206659.46600000001</v>
      </c>
      <c r="K18" s="42"/>
      <c r="L18" s="9" t="s">
        <v>2</v>
      </c>
      <c r="M18" s="9" t="s">
        <v>2</v>
      </c>
      <c r="N18" s="9" t="s">
        <v>2</v>
      </c>
      <c r="O18" s="9" t="s">
        <v>2</v>
      </c>
      <c r="P18" s="9" t="s">
        <v>2</v>
      </c>
      <c r="Q18" s="9" t="s">
        <v>2</v>
      </c>
      <c r="R18" s="9" t="s">
        <v>2</v>
      </c>
      <c r="S18" s="9" t="s">
        <v>2</v>
      </c>
    </row>
    <row r="19" spans="1:19" s="4" customFormat="1" ht="31.5" x14ac:dyDescent="0.25">
      <c r="A19" s="11" t="s">
        <v>1</v>
      </c>
      <c r="B19" s="17" t="s">
        <v>42</v>
      </c>
      <c r="C19" s="12"/>
      <c r="D19" s="15"/>
      <c r="E19" s="15"/>
      <c r="F19" s="15">
        <f>F20+F21+F29+F30+F34+F35+F36</f>
        <v>330487</v>
      </c>
      <c r="G19" s="15">
        <f>G20+G21+G29+G30+G34+G35+G36</f>
        <v>162866.57199999999</v>
      </c>
      <c r="H19" s="15">
        <f t="shared" si="0"/>
        <v>330487</v>
      </c>
      <c r="I19" s="15">
        <f t="shared" si="0"/>
        <v>162866.57199999999</v>
      </c>
      <c r="J19" s="15">
        <f>I19-H19</f>
        <v>-167620.42800000001</v>
      </c>
      <c r="K19" s="42"/>
      <c r="L19" s="9" t="s">
        <v>2</v>
      </c>
      <c r="M19" s="9" t="s">
        <v>2</v>
      </c>
      <c r="N19" s="9" t="s">
        <v>2</v>
      </c>
      <c r="O19" s="9" t="s">
        <v>2</v>
      </c>
      <c r="P19" s="9" t="s">
        <v>2</v>
      </c>
      <c r="Q19" s="9" t="s">
        <v>2</v>
      </c>
      <c r="R19" s="9" t="s">
        <v>2</v>
      </c>
      <c r="S19" s="9" t="s">
        <v>2</v>
      </c>
    </row>
    <row r="20" spans="1:19" s="4" customFormat="1" ht="48" customHeight="1" x14ac:dyDescent="0.25">
      <c r="A20" s="47" t="s">
        <v>5</v>
      </c>
      <c r="B20" s="48" t="s">
        <v>80</v>
      </c>
      <c r="C20" s="9" t="s">
        <v>91</v>
      </c>
      <c r="D20" s="18"/>
      <c r="E20" s="18"/>
      <c r="F20" s="18">
        <v>34078</v>
      </c>
      <c r="G20" s="18">
        <f>F20</f>
        <v>34078</v>
      </c>
      <c r="H20" s="18">
        <f>F20</f>
        <v>34078</v>
      </c>
      <c r="I20" s="18">
        <f>H20</f>
        <v>34078</v>
      </c>
      <c r="J20" s="18">
        <v>0</v>
      </c>
      <c r="K20" s="42"/>
      <c r="L20" s="9" t="s">
        <v>2</v>
      </c>
      <c r="M20" s="9" t="s">
        <v>2</v>
      </c>
      <c r="N20" s="9" t="s">
        <v>2</v>
      </c>
      <c r="O20" s="9" t="s">
        <v>2</v>
      </c>
      <c r="P20" s="9" t="s">
        <v>2</v>
      </c>
      <c r="Q20" s="9" t="s">
        <v>2</v>
      </c>
      <c r="R20" s="9" t="s">
        <v>2</v>
      </c>
      <c r="S20" s="9" t="s">
        <v>2</v>
      </c>
    </row>
    <row r="21" spans="1:19" s="4" customFormat="1" ht="34.5" customHeight="1" x14ac:dyDescent="0.25">
      <c r="A21" s="51" t="s">
        <v>6</v>
      </c>
      <c r="B21" s="48" t="s">
        <v>81</v>
      </c>
      <c r="C21" s="9" t="s">
        <v>3</v>
      </c>
      <c r="D21" s="18">
        <f>D22+D23+D24+D25+D26+D27</f>
        <v>3.6100000000000003</v>
      </c>
      <c r="E21" s="18">
        <f>D21</f>
        <v>3.6100000000000003</v>
      </c>
      <c r="F21" s="18">
        <f>F22+F23+F24+F25+F26+F27+F28</f>
        <v>115227.58499999999</v>
      </c>
      <c r="G21" s="18">
        <f>F21</f>
        <v>115227.58499999999</v>
      </c>
      <c r="H21" s="18">
        <f>G21</f>
        <v>115227.58499999999</v>
      </c>
      <c r="I21" s="18">
        <f>H21</f>
        <v>115227.58499999999</v>
      </c>
      <c r="J21" s="18">
        <v>0</v>
      </c>
      <c r="K21" s="42"/>
      <c r="L21" s="9" t="s">
        <v>2</v>
      </c>
      <c r="M21" s="9" t="s">
        <v>2</v>
      </c>
      <c r="N21" s="9" t="s">
        <v>2</v>
      </c>
      <c r="O21" s="9" t="s">
        <v>2</v>
      </c>
      <c r="P21" s="9" t="s">
        <v>2</v>
      </c>
      <c r="Q21" s="9" t="s">
        <v>2</v>
      </c>
      <c r="R21" s="9" t="s">
        <v>2</v>
      </c>
      <c r="S21" s="9" t="s">
        <v>2</v>
      </c>
    </row>
    <row r="22" spans="1:19" s="20" customFormat="1" ht="64.5" customHeight="1" x14ac:dyDescent="0.25">
      <c r="A22" s="51" t="s">
        <v>61</v>
      </c>
      <c r="B22" s="43" t="s">
        <v>47</v>
      </c>
      <c r="C22" s="29" t="s">
        <v>3</v>
      </c>
      <c r="D22" s="50">
        <v>0.8</v>
      </c>
      <c r="E22" s="19">
        <v>0.8</v>
      </c>
      <c r="F22" s="27">
        <v>24134.065999999999</v>
      </c>
      <c r="G22" s="18">
        <f t="shared" ref="G22:G28" si="1">F22</f>
        <v>24134.065999999999</v>
      </c>
      <c r="H22" s="18">
        <f>F22</f>
        <v>24134.065999999999</v>
      </c>
      <c r="I22" s="18">
        <f>G22</f>
        <v>24134.065999999999</v>
      </c>
      <c r="J22" s="18">
        <v>0</v>
      </c>
      <c r="K22" s="53"/>
      <c r="L22" s="9" t="s">
        <v>2</v>
      </c>
      <c r="M22" s="9" t="s">
        <v>2</v>
      </c>
      <c r="N22" s="9" t="s">
        <v>2</v>
      </c>
      <c r="O22" s="9" t="s">
        <v>2</v>
      </c>
      <c r="P22" s="9" t="s">
        <v>2</v>
      </c>
      <c r="Q22" s="9" t="s">
        <v>2</v>
      </c>
      <c r="R22" s="9" t="s">
        <v>2</v>
      </c>
      <c r="S22" s="9" t="s">
        <v>2</v>
      </c>
    </row>
    <row r="23" spans="1:19" s="20" customFormat="1" ht="129" customHeight="1" x14ac:dyDescent="0.25">
      <c r="A23" s="51" t="s">
        <v>62</v>
      </c>
      <c r="B23" s="43" t="s">
        <v>48</v>
      </c>
      <c r="C23" s="29" t="s">
        <v>3</v>
      </c>
      <c r="D23" s="50">
        <v>0.7</v>
      </c>
      <c r="E23" s="19">
        <v>0.7</v>
      </c>
      <c r="F23" s="27">
        <v>9332.5</v>
      </c>
      <c r="G23" s="18">
        <f t="shared" si="1"/>
        <v>9332.5</v>
      </c>
      <c r="H23" s="18">
        <f t="shared" ref="H23:I28" si="2">G23</f>
        <v>9332.5</v>
      </c>
      <c r="I23" s="18">
        <f t="shared" si="2"/>
        <v>9332.5</v>
      </c>
      <c r="J23" s="18">
        <v>0</v>
      </c>
      <c r="K23" s="53"/>
      <c r="L23" s="9" t="s">
        <v>2</v>
      </c>
      <c r="M23" s="9" t="s">
        <v>2</v>
      </c>
      <c r="N23" s="9" t="s">
        <v>2</v>
      </c>
      <c r="O23" s="9" t="s">
        <v>2</v>
      </c>
      <c r="P23" s="9" t="s">
        <v>2</v>
      </c>
      <c r="Q23" s="9" t="s">
        <v>2</v>
      </c>
      <c r="R23" s="9" t="s">
        <v>2</v>
      </c>
      <c r="S23" s="9" t="s">
        <v>2</v>
      </c>
    </row>
    <row r="24" spans="1:19" s="20" customFormat="1" ht="114.75" customHeight="1" x14ac:dyDescent="0.25">
      <c r="A24" s="51" t="s">
        <v>63</v>
      </c>
      <c r="B24" s="43" t="s">
        <v>49</v>
      </c>
      <c r="C24" s="29" t="s">
        <v>3</v>
      </c>
      <c r="D24" s="50">
        <v>0.86</v>
      </c>
      <c r="E24" s="19">
        <v>0.86</v>
      </c>
      <c r="F24" s="27">
        <v>22977.280999999999</v>
      </c>
      <c r="G24" s="18">
        <f t="shared" si="1"/>
        <v>22977.280999999999</v>
      </c>
      <c r="H24" s="18">
        <f t="shared" si="2"/>
        <v>22977.280999999999</v>
      </c>
      <c r="I24" s="18">
        <f t="shared" si="2"/>
        <v>22977.280999999999</v>
      </c>
      <c r="J24" s="18">
        <v>0</v>
      </c>
      <c r="K24" s="53"/>
      <c r="L24" s="9" t="s">
        <v>2</v>
      </c>
      <c r="M24" s="9" t="s">
        <v>2</v>
      </c>
      <c r="N24" s="9" t="s">
        <v>2</v>
      </c>
      <c r="O24" s="9" t="s">
        <v>2</v>
      </c>
      <c r="P24" s="9" t="s">
        <v>2</v>
      </c>
      <c r="Q24" s="9" t="s">
        <v>2</v>
      </c>
      <c r="R24" s="9" t="s">
        <v>2</v>
      </c>
      <c r="S24" s="9" t="s">
        <v>2</v>
      </c>
    </row>
    <row r="25" spans="1:19" s="20" customFormat="1" ht="115.5" customHeight="1" x14ac:dyDescent="0.25">
      <c r="A25" s="51" t="s">
        <v>64</v>
      </c>
      <c r="B25" s="43" t="s">
        <v>50</v>
      </c>
      <c r="C25" s="29" t="s">
        <v>3</v>
      </c>
      <c r="D25" s="50">
        <v>0.43</v>
      </c>
      <c r="E25" s="19">
        <v>0.43</v>
      </c>
      <c r="F25" s="27">
        <v>7502.5029999999997</v>
      </c>
      <c r="G25" s="18">
        <f t="shared" si="1"/>
        <v>7502.5029999999997</v>
      </c>
      <c r="H25" s="18">
        <f t="shared" si="2"/>
        <v>7502.5029999999997</v>
      </c>
      <c r="I25" s="18">
        <f t="shared" si="2"/>
        <v>7502.5029999999997</v>
      </c>
      <c r="J25" s="18">
        <v>0</v>
      </c>
      <c r="K25" s="54"/>
      <c r="L25" s="9" t="s">
        <v>2</v>
      </c>
      <c r="M25" s="9" t="s">
        <v>2</v>
      </c>
      <c r="N25" s="9" t="s">
        <v>2</v>
      </c>
      <c r="O25" s="9" t="s">
        <v>2</v>
      </c>
      <c r="P25" s="9" t="s">
        <v>2</v>
      </c>
      <c r="Q25" s="9" t="s">
        <v>2</v>
      </c>
      <c r="R25" s="9" t="s">
        <v>2</v>
      </c>
      <c r="S25" s="9" t="s">
        <v>2</v>
      </c>
    </row>
    <row r="26" spans="1:19" s="20" customFormat="1" ht="96.75" customHeight="1" x14ac:dyDescent="0.25">
      <c r="A26" s="51" t="s">
        <v>65</v>
      </c>
      <c r="B26" s="43" t="s">
        <v>52</v>
      </c>
      <c r="C26" s="29" t="s">
        <v>3</v>
      </c>
      <c r="D26" s="50">
        <v>0.54</v>
      </c>
      <c r="E26" s="19">
        <v>0.54</v>
      </c>
      <c r="F26" s="27">
        <v>14709.745000000001</v>
      </c>
      <c r="G26" s="18">
        <f t="shared" si="1"/>
        <v>14709.745000000001</v>
      </c>
      <c r="H26" s="18">
        <f t="shared" si="2"/>
        <v>14709.745000000001</v>
      </c>
      <c r="I26" s="18">
        <f t="shared" si="2"/>
        <v>14709.745000000001</v>
      </c>
      <c r="J26" s="18">
        <v>0</v>
      </c>
      <c r="K26" s="54"/>
      <c r="L26" s="9" t="s">
        <v>2</v>
      </c>
      <c r="M26" s="9" t="s">
        <v>2</v>
      </c>
      <c r="N26" s="9" t="s">
        <v>2</v>
      </c>
      <c r="O26" s="9" t="s">
        <v>2</v>
      </c>
      <c r="P26" s="9" t="s">
        <v>2</v>
      </c>
      <c r="Q26" s="9" t="s">
        <v>2</v>
      </c>
      <c r="R26" s="9" t="s">
        <v>2</v>
      </c>
      <c r="S26" s="9" t="s">
        <v>2</v>
      </c>
    </row>
    <row r="27" spans="1:19" s="20" customFormat="1" ht="117" customHeight="1" x14ac:dyDescent="0.25">
      <c r="A27" s="51" t="s">
        <v>66</v>
      </c>
      <c r="B27" s="43" t="s">
        <v>53</v>
      </c>
      <c r="C27" s="49" t="s">
        <v>3</v>
      </c>
      <c r="D27" s="50">
        <v>0.28000000000000003</v>
      </c>
      <c r="E27" s="19">
        <v>0.28000000000000003</v>
      </c>
      <c r="F27" s="27">
        <v>16442.990000000002</v>
      </c>
      <c r="G27" s="18">
        <f t="shared" si="1"/>
        <v>16442.990000000002</v>
      </c>
      <c r="H27" s="18">
        <f t="shared" si="2"/>
        <v>16442.990000000002</v>
      </c>
      <c r="I27" s="18">
        <f t="shared" si="2"/>
        <v>16442.990000000002</v>
      </c>
      <c r="J27" s="18">
        <v>0</v>
      </c>
      <c r="K27" s="54"/>
      <c r="L27" s="9" t="s">
        <v>2</v>
      </c>
      <c r="M27" s="9" t="s">
        <v>2</v>
      </c>
      <c r="N27" s="9" t="s">
        <v>2</v>
      </c>
      <c r="O27" s="9" t="s">
        <v>2</v>
      </c>
      <c r="P27" s="9" t="s">
        <v>2</v>
      </c>
      <c r="Q27" s="9" t="s">
        <v>2</v>
      </c>
      <c r="R27" s="9" t="s">
        <v>2</v>
      </c>
      <c r="S27" s="9" t="s">
        <v>2</v>
      </c>
    </row>
    <row r="28" spans="1:19" s="20" customFormat="1" ht="96.75" customHeight="1" x14ac:dyDescent="0.25">
      <c r="A28" s="51" t="s">
        <v>67</v>
      </c>
      <c r="B28" s="43" t="s">
        <v>82</v>
      </c>
      <c r="C28" s="29" t="s">
        <v>3</v>
      </c>
      <c r="D28" s="50">
        <v>1.74</v>
      </c>
      <c r="E28" s="19">
        <v>1.74</v>
      </c>
      <c r="F28" s="27">
        <v>20128.5</v>
      </c>
      <c r="G28" s="18">
        <f t="shared" si="1"/>
        <v>20128.5</v>
      </c>
      <c r="H28" s="18">
        <f t="shared" si="2"/>
        <v>20128.5</v>
      </c>
      <c r="I28" s="18">
        <f t="shared" si="2"/>
        <v>20128.5</v>
      </c>
      <c r="J28" s="18">
        <v>0</v>
      </c>
      <c r="K28" s="54"/>
      <c r="L28" s="9" t="s">
        <v>2</v>
      </c>
      <c r="M28" s="9" t="s">
        <v>2</v>
      </c>
      <c r="N28" s="9" t="s">
        <v>2</v>
      </c>
      <c r="O28" s="9" t="s">
        <v>2</v>
      </c>
      <c r="P28" s="9" t="s">
        <v>2</v>
      </c>
      <c r="Q28" s="9" t="s">
        <v>2</v>
      </c>
      <c r="R28" s="9" t="s">
        <v>2</v>
      </c>
      <c r="S28" s="9" t="s">
        <v>2</v>
      </c>
    </row>
    <row r="29" spans="1:19" s="20" customFormat="1" ht="81" customHeight="1" x14ac:dyDescent="0.25">
      <c r="A29" s="52" t="s">
        <v>7</v>
      </c>
      <c r="B29" s="43" t="s">
        <v>83</v>
      </c>
      <c r="C29" s="29" t="s">
        <v>3</v>
      </c>
      <c r="D29" s="29">
        <v>0</v>
      </c>
      <c r="E29" s="19">
        <v>7.5999999999999998E-2</v>
      </c>
      <c r="F29" s="27">
        <v>26460.871999999999</v>
      </c>
      <c r="G29" s="18">
        <v>0</v>
      </c>
      <c r="H29" s="18">
        <f>F29</f>
        <v>26460.871999999999</v>
      </c>
      <c r="I29" s="18">
        <v>0</v>
      </c>
      <c r="J29" s="18">
        <f>-H29</f>
        <v>-26460.871999999999</v>
      </c>
      <c r="K29" s="54"/>
      <c r="L29" s="9" t="s">
        <v>2</v>
      </c>
      <c r="M29" s="9" t="s">
        <v>2</v>
      </c>
      <c r="N29" s="9" t="s">
        <v>2</v>
      </c>
      <c r="O29" s="9" t="s">
        <v>2</v>
      </c>
      <c r="P29" s="9" t="s">
        <v>2</v>
      </c>
      <c r="Q29" s="9" t="s">
        <v>2</v>
      </c>
      <c r="R29" s="9" t="s">
        <v>2</v>
      </c>
      <c r="S29" s="9" t="s">
        <v>2</v>
      </c>
    </row>
    <row r="30" spans="1:19" s="20" customFormat="1" ht="18" customHeight="1" x14ac:dyDescent="0.25">
      <c r="A30" s="52" t="s">
        <v>8</v>
      </c>
      <c r="B30" s="43" t="s">
        <v>45</v>
      </c>
      <c r="C30" s="29" t="s">
        <v>39</v>
      </c>
      <c r="D30" s="29">
        <f t="shared" ref="D30:J30" si="3">D31+D32+D33</f>
        <v>35</v>
      </c>
      <c r="E30" s="19">
        <f t="shared" si="3"/>
        <v>30</v>
      </c>
      <c r="F30" s="27">
        <f t="shared" si="3"/>
        <v>150849.61900000001</v>
      </c>
      <c r="G30" s="18">
        <f t="shared" si="3"/>
        <v>9690.0630000000001</v>
      </c>
      <c r="H30" s="18">
        <f t="shared" si="3"/>
        <v>150849.61900000001</v>
      </c>
      <c r="I30" s="18">
        <f t="shared" si="3"/>
        <v>9690.0630000000001</v>
      </c>
      <c r="J30" s="18">
        <f t="shared" si="3"/>
        <v>-141159.55600000001</v>
      </c>
      <c r="K30" s="54"/>
      <c r="L30" s="9" t="s">
        <v>2</v>
      </c>
      <c r="M30" s="9" t="s">
        <v>2</v>
      </c>
      <c r="N30" s="9" t="s">
        <v>2</v>
      </c>
      <c r="O30" s="9" t="s">
        <v>2</v>
      </c>
      <c r="P30" s="9" t="s">
        <v>2</v>
      </c>
      <c r="Q30" s="9" t="s">
        <v>2</v>
      </c>
      <c r="R30" s="9" t="s">
        <v>2</v>
      </c>
      <c r="S30" s="9" t="s">
        <v>2</v>
      </c>
    </row>
    <row r="31" spans="1:19" s="20" customFormat="1" ht="48" customHeight="1" x14ac:dyDescent="0.25">
      <c r="A31" s="52" t="s">
        <v>68</v>
      </c>
      <c r="B31" s="43" t="s">
        <v>84</v>
      </c>
      <c r="C31" s="29" t="s">
        <v>39</v>
      </c>
      <c r="D31" s="29">
        <v>3</v>
      </c>
      <c r="E31" s="46">
        <v>0</v>
      </c>
      <c r="F31" s="27">
        <v>131831.48300000001</v>
      </c>
      <c r="G31" s="18">
        <v>0</v>
      </c>
      <c r="H31" s="18">
        <f>F31</f>
        <v>131831.48300000001</v>
      </c>
      <c r="I31" s="18">
        <v>0</v>
      </c>
      <c r="J31" s="18">
        <f>-H31</f>
        <v>-131831.48300000001</v>
      </c>
      <c r="K31" s="54" t="s">
        <v>51</v>
      </c>
      <c r="L31" s="9" t="s">
        <v>2</v>
      </c>
      <c r="M31" s="9" t="s">
        <v>2</v>
      </c>
      <c r="N31" s="9" t="s">
        <v>2</v>
      </c>
      <c r="O31" s="9" t="s">
        <v>2</v>
      </c>
      <c r="P31" s="9" t="s">
        <v>2</v>
      </c>
      <c r="Q31" s="9" t="s">
        <v>2</v>
      </c>
      <c r="R31" s="9" t="s">
        <v>2</v>
      </c>
      <c r="S31" s="9" t="s">
        <v>2</v>
      </c>
    </row>
    <row r="32" spans="1:19" s="20" customFormat="1" ht="51.75" customHeight="1" x14ac:dyDescent="0.25">
      <c r="A32" s="52" t="s">
        <v>69</v>
      </c>
      <c r="B32" s="43" t="s">
        <v>46</v>
      </c>
      <c r="C32" s="29" t="s">
        <v>39</v>
      </c>
      <c r="D32" s="29">
        <v>15</v>
      </c>
      <c r="E32" s="46">
        <v>14</v>
      </c>
      <c r="F32" s="27">
        <v>10704.416999999999</v>
      </c>
      <c r="G32" s="18">
        <v>7858.4859999999999</v>
      </c>
      <c r="H32" s="18">
        <v>10704.416999999999</v>
      </c>
      <c r="I32" s="18">
        <f>G32</f>
        <v>7858.4859999999999</v>
      </c>
      <c r="J32" s="18">
        <f>I32-H32</f>
        <v>-2845.9309999999996</v>
      </c>
      <c r="K32" s="54" t="s">
        <v>51</v>
      </c>
      <c r="L32" s="9" t="s">
        <v>2</v>
      </c>
      <c r="M32" s="9" t="s">
        <v>2</v>
      </c>
      <c r="N32" s="9" t="s">
        <v>2</v>
      </c>
      <c r="O32" s="9" t="s">
        <v>2</v>
      </c>
      <c r="P32" s="9" t="s">
        <v>2</v>
      </c>
      <c r="Q32" s="9" t="s">
        <v>2</v>
      </c>
      <c r="R32" s="9" t="s">
        <v>2</v>
      </c>
      <c r="S32" s="9" t="s">
        <v>2</v>
      </c>
    </row>
    <row r="33" spans="1:19" s="20" customFormat="1" ht="53.25" customHeight="1" x14ac:dyDescent="0.25">
      <c r="A33" s="52" t="s">
        <v>70</v>
      </c>
      <c r="B33" s="43" t="s">
        <v>85</v>
      </c>
      <c r="C33" s="29" t="s">
        <v>39</v>
      </c>
      <c r="D33" s="29">
        <v>17</v>
      </c>
      <c r="E33" s="46">
        <v>16</v>
      </c>
      <c r="F33" s="27">
        <v>8313.7189999999991</v>
      </c>
      <c r="G33" s="18">
        <v>1831.577</v>
      </c>
      <c r="H33" s="18">
        <f>F33</f>
        <v>8313.7189999999991</v>
      </c>
      <c r="I33" s="18">
        <f>G33</f>
        <v>1831.577</v>
      </c>
      <c r="J33" s="18">
        <f>I33-H33</f>
        <v>-6482.1419999999989</v>
      </c>
      <c r="K33" s="54" t="s">
        <v>51</v>
      </c>
      <c r="L33" s="9" t="s">
        <v>2</v>
      </c>
      <c r="M33" s="9" t="s">
        <v>2</v>
      </c>
      <c r="N33" s="9" t="s">
        <v>2</v>
      </c>
      <c r="O33" s="9" t="s">
        <v>2</v>
      </c>
      <c r="P33" s="9" t="s">
        <v>2</v>
      </c>
      <c r="Q33" s="9" t="s">
        <v>2</v>
      </c>
      <c r="R33" s="9" t="s">
        <v>2</v>
      </c>
      <c r="S33" s="9" t="s">
        <v>2</v>
      </c>
    </row>
    <row r="34" spans="1:19" s="20" customFormat="1" ht="33.75" customHeight="1" x14ac:dyDescent="0.25">
      <c r="A34" s="52" t="s">
        <v>9</v>
      </c>
      <c r="B34" s="43" t="s">
        <v>55</v>
      </c>
      <c r="C34" s="29" t="s">
        <v>38</v>
      </c>
      <c r="D34" s="29">
        <v>5</v>
      </c>
      <c r="E34" s="46">
        <v>5</v>
      </c>
      <c r="F34" s="27">
        <v>1150</v>
      </c>
      <c r="G34" s="18">
        <f>F34</f>
        <v>1150</v>
      </c>
      <c r="H34" s="18">
        <f>G34</f>
        <v>1150</v>
      </c>
      <c r="I34" s="18">
        <f t="shared" ref="I34:I36" si="4">G34</f>
        <v>1150</v>
      </c>
      <c r="J34" s="18">
        <v>0</v>
      </c>
      <c r="K34" s="54"/>
      <c r="L34" s="9" t="s">
        <v>2</v>
      </c>
      <c r="M34" s="9" t="s">
        <v>2</v>
      </c>
      <c r="N34" s="9" t="s">
        <v>2</v>
      </c>
      <c r="O34" s="9" t="s">
        <v>2</v>
      </c>
      <c r="P34" s="9" t="s">
        <v>2</v>
      </c>
      <c r="Q34" s="9" t="s">
        <v>2</v>
      </c>
      <c r="R34" s="9" t="s">
        <v>2</v>
      </c>
      <c r="S34" s="9" t="s">
        <v>2</v>
      </c>
    </row>
    <row r="35" spans="1:19" s="20" customFormat="1" ht="33.75" customHeight="1" x14ac:dyDescent="0.25">
      <c r="A35" s="52" t="s">
        <v>71</v>
      </c>
      <c r="B35" s="43" t="s">
        <v>56</v>
      </c>
      <c r="C35" s="29" t="s">
        <v>57</v>
      </c>
      <c r="D35" s="29">
        <v>3</v>
      </c>
      <c r="E35" s="46">
        <v>3</v>
      </c>
      <c r="F35" s="27">
        <v>1600.924</v>
      </c>
      <c r="G35" s="18">
        <f>F35</f>
        <v>1600.924</v>
      </c>
      <c r="H35" s="18">
        <f>G35</f>
        <v>1600.924</v>
      </c>
      <c r="I35" s="18">
        <f t="shared" si="4"/>
        <v>1600.924</v>
      </c>
      <c r="J35" s="18">
        <v>0</v>
      </c>
      <c r="K35" s="54"/>
      <c r="L35" s="9" t="s">
        <v>2</v>
      </c>
      <c r="M35" s="9" t="s">
        <v>2</v>
      </c>
      <c r="N35" s="9" t="s">
        <v>2</v>
      </c>
      <c r="O35" s="9" t="s">
        <v>2</v>
      </c>
      <c r="P35" s="9" t="s">
        <v>2</v>
      </c>
      <c r="Q35" s="9" t="s">
        <v>2</v>
      </c>
      <c r="R35" s="9" t="s">
        <v>2</v>
      </c>
      <c r="S35" s="9" t="s">
        <v>2</v>
      </c>
    </row>
    <row r="36" spans="1:19" s="20" customFormat="1" ht="20.25" customHeight="1" x14ac:dyDescent="0.25">
      <c r="A36" s="28" t="s">
        <v>72</v>
      </c>
      <c r="B36" s="43" t="s">
        <v>58</v>
      </c>
      <c r="C36" s="29" t="s">
        <v>57</v>
      </c>
      <c r="D36" s="29">
        <v>2</v>
      </c>
      <c r="E36" s="46">
        <v>2</v>
      </c>
      <c r="F36" s="27">
        <v>1120</v>
      </c>
      <c r="G36" s="18">
        <v>1120</v>
      </c>
      <c r="H36" s="18">
        <v>1120</v>
      </c>
      <c r="I36" s="18">
        <f t="shared" si="4"/>
        <v>1120</v>
      </c>
      <c r="J36" s="18">
        <v>0</v>
      </c>
      <c r="K36" s="54"/>
      <c r="L36" s="9" t="s">
        <v>2</v>
      </c>
      <c r="M36" s="9" t="s">
        <v>2</v>
      </c>
      <c r="N36" s="9" t="s">
        <v>2</v>
      </c>
      <c r="O36" s="9" t="s">
        <v>2</v>
      </c>
      <c r="P36" s="9" t="s">
        <v>2</v>
      </c>
      <c r="Q36" s="9" t="s">
        <v>2</v>
      </c>
      <c r="R36" s="9" t="s">
        <v>2</v>
      </c>
      <c r="S36" s="9" t="s">
        <v>2</v>
      </c>
    </row>
    <row r="37" spans="1:19" s="4" customFormat="1" ht="33.75" customHeight="1" x14ac:dyDescent="0.25">
      <c r="A37" s="30" t="s">
        <v>11</v>
      </c>
      <c r="B37" s="31" t="s">
        <v>43</v>
      </c>
      <c r="C37" s="12"/>
      <c r="D37" s="15"/>
      <c r="E37" s="23"/>
      <c r="F37" s="15">
        <f>F38+F39</f>
        <v>56947</v>
      </c>
      <c r="G37" s="15">
        <f>G38+G39</f>
        <v>17907.962</v>
      </c>
      <c r="H37" s="15">
        <f>F37</f>
        <v>56947</v>
      </c>
      <c r="I37" s="15">
        <f>G37</f>
        <v>17907.962</v>
      </c>
      <c r="J37" s="15">
        <f>J39</f>
        <v>-39039.038</v>
      </c>
      <c r="K37" s="53"/>
      <c r="L37" s="9" t="s">
        <v>2</v>
      </c>
      <c r="M37" s="9" t="s">
        <v>2</v>
      </c>
      <c r="N37" s="9" t="s">
        <v>2</v>
      </c>
      <c r="O37" s="9" t="s">
        <v>2</v>
      </c>
      <c r="P37" s="9" t="s">
        <v>2</v>
      </c>
      <c r="Q37" s="9" t="s">
        <v>2</v>
      </c>
      <c r="R37" s="9" t="s">
        <v>2</v>
      </c>
      <c r="S37" s="9" t="s">
        <v>2</v>
      </c>
    </row>
    <row r="38" spans="1:19" s="4" customFormat="1" ht="67.5" customHeight="1" x14ac:dyDescent="0.25">
      <c r="A38" s="55" t="s">
        <v>12</v>
      </c>
      <c r="B38" s="56" t="s">
        <v>54</v>
      </c>
      <c r="C38" s="9"/>
      <c r="D38" s="18">
        <v>0.24199999999999999</v>
      </c>
      <c r="E38" s="18">
        <v>0.24199999999999999</v>
      </c>
      <c r="F38" s="18">
        <v>16678.924999999999</v>
      </c>
      <c r="G38" s="18">
        <f>F38</f>
        <v>16678.924999999999</v>
      </c>
      <c r="H38" s="18">
        <f>F38</f>
        <v>16678.924999999999</v>
      </c>
      <c r="I38" s="18">
        <f>G38</f>
        <v>16678.924999999999</v>
      </c>
      <c r="J38" s="18">
        <v>0</v>
      </c>
      <c r="K38" s="53"/>
      <c r="L38" s="9" t="s">
        <v>2</v>
      </c>
      <c r="M38" s="9" t="s">
        <v>2</v>
      </c>
      <c r="N38" s="9" t="s">
        <v>2</v>
      </c>
      <c r="O38" s="9" t="s">
        <v>2</v>
      </c>
      <c r="P38" s="9" t="s">
        <v>2</v>
      </c>
      <c r="Q38" s="9" t="s">
        <v>2</v>
      </c>
      <c r="R38" s="9" t="s">
        <v>2</v>
      </c>
      <c r="S38" s="9" t="s">
        <v>2</v>
      </c>
    </row>
    <row r="39" spans="1:19" s="4" customFormat="1" ht="21.75" customHeight="1" x14ac:dyDescent="0.25">
      <c r="A39" s="55" t="s">
        <v>73</v>
      </c>
      <c r="B39" s="56" t="s">
        <v>45</v>
      </c>
      <c r="C39" s="9" t="s">
        <v>39</v>
      </c>
      <c r="D39" s="41">
        <v>7</v>
      </c>
      <c r="E39" s="41">
        <v>1</v>
      </c>
      <c r="F39" s="18">
        <f>F40+F41</f>
        <v>40268.074999999997</v>
      </c>
      <c r="G39" s="18">
        <f>G40+G41</f>
        <v>1229.037</v>
      </c>
      <c r="H39" s="18">
        <f>H40+H41</f>
        <v>40268.074999999997</v>
      </c>
      <c r="I39" s="18">
        <f>I40+I41</f>
        <v>1229.037</v>
      </c>
      <c r="J39" s="18">
        <f>J40+J41</f>
        <v>-39039.038</v>
      </c>
      <c r="K39" s="53"/>
      <c r="L39" s="9" t="s">
        <v>2</v>
      </c>
      <c r="M39" s="9" t="s">
        <v>2</v>
      </c>
      <c r="N39" s="9" t="s">
        <v>2</v>
      </c>
      <c r="O39" s="9" t="s">
        <v>2</v>
      </c>
      <c r="P39" s="9" t="s">
        <v>2</v>
      </c>
      <c r="Q39" s="9" t="s">
        <v>2</v>
      </c>
      <c r="R39" s="9" t="s">
        <v>2</v>
      </c>
      <c r="S39" s="9" t="s">
        <v>2</v>
      </c>
    </row>
    <row r="40" spans="1:19" s="4" customFormat="1" ht="46.5" customHeight="1" x14ac:dyDescent="0.25">
      <c r="A40" s="55" t="s">
        <v>74</v>
      </c>
      <c r="B40" s="56" t="s">
        <v>86</v>
      </c>
      <c r="C40" s="9" t="s">
        <v>39</v>
      </c>
      <c r="D40" s="41">
        <v>1</v>
      </c>
      <c r="E40" s="41">
        <v>0</v>
      </c>
      <c r="F40" s="18">
        <v>9160.7139999999999</v>
      </c>
      <c r="G40" s="18">
        <v>0</v>
      </c>
      <c r="H40" s="18">
        <f t="shared" ref="H40:I42" si="5">F40</f>
        <v>9160.7139999999999</v>
      </c>
      <c r="I40" s="18">
        <f t="shared" si="5"/>
        <v>0</v>
      </c>
      <c r="J40" s="18">
        <f>-H40</f>
        <v>-9160.7139999999999</v>
      </c>
      <c r="K40" s="54" t="s">
        <v>51</v>
      </c>
      <c r="L40" s="9" t="s">
        <v>2</v>
      </c>
      <c r="M40" s="9" t="s">
        <v>2</v>
      </c>
      <c r="N40" s="9" t="s">
        <v>2</v>
      </c>
      <c r="O40" s="9" t="s">
        <v>2</v>
      </c>
      <c r="P40" s="9" t="s">
        <v>2</v>
      </c>
      <c r="Q40" s="9" t="s">
        <v>2</v>
      </c>
      <c r="R40" s="9" t="s">
        <v>2</v>
      </c>
      <c r="S40" s="9" t="s">
        <v>2</v>
      </c>
    </row>
    <row r="41" spans="1:19" ht="53.25" customHeight="1" x14ac:dyDescent="0.25">
      <c r="A41" s="55" t="s">
        <v>75</v>
      </c>
      <c r="B41" s="43" t="s">
        <v>87</v>
      </c>
      <c r="C41" s="9" t="s">
        <v>39</v>
      </c>
      <c r="D41" s="37">
        <v>6</v>
      </c>
      <c r="E41" s="41">
        <v>1</v>
      </c>
      <c r="F41" s="34">
        <v>31107.361000000001</v>
      </c>
      <c r="G41" s="18">
        <v>1229.037</v>
      </c>
      <c r="H41" s="18">
        <f t="shared" si="5"/>
        <v>31107.361000000001</v>
      </c>
      <c r="I41" s="18">
        <f t="shared" si="5"/>
        <v>1229.037</v>
      </c>
      <c r="J41" s="18">
        <f>I41-H41</f>
        <v>-29878.324000000001</v>
      </c>
      <c r="K41" s="54" t="s">
        <v>51</v>
      </c>
      <c r="L41" s="9" t="s">
        <v>2</v>
      </c>
      <c r="M41" s="9" t="s">
        <v>2</v>
      </c>
      <c r="N41" s="9" t="s">
        <v>2</v>
      </c>
      <c r="O41" s="9" t="s">
        <v>2</v>
      </c>
      <c r="P41" s="9" t="s">
        <v>2</v>
      </c>
      <c r="Q41" s="9" t="s">
        <v>2</v>
      </c>
      <c r="R41" s="9" t="s">
        <v>2</v>
      </c>
      <c r="S41" s="9" t="s">
        <v>2</v>
      </c>
    </row>
    <row r="42" spans="1:19" s="4" customFormat="1" x14ac:dyDescent="0.25">
      <c r="A42" s="12" t="s">
        <v>10</v>
      </c>
      <c r="B42" s="31" t="s">
        <v>44</v>
      </c>
      <c r="C42" s="12"/>
      <c r="D42" s="15"/>
      <c r="E42" s="15"/>
      <c r="F42" s="15">
        <f>F43+F44+F45+F48+F49</f>
        <v>122834.087</v>
      </c>
      <c r="G42" s="16">
        <f>G43+G44+G45+G48+G49</f>
        <v>81634.087</v>
      </c>
      <c r="H42" s="15">
        <f t="shared" si="5"/>
        <v>122834.087</v>
      </c>
      <c r="I42" s="15">
        <f t="shared" si="5"/>
        <v>81634.087</v>
      </c>
      <c r="J42" s="15">
        <f>I42-H42</f>
        <v>-41200</v>
      </c>
      <c r="K42" s="53"/>
      <c r="L42" s="9" t="s">
        <v>2</v>
      </c>
      <c r="M42" s="9" t="s">
        <v>2</v>
      </c>
      <c r="N42" s="9" t="s">
        <v>2</v>
      </c>
      <c r="O42" s="9" t="s">
        <v>2</v>
      </c>
      <c r="P42" s="9" t="s">
        <v>2</v>
      </c>
      <c r="Q42" s="9" t="s">
        <v>2</v>
      </c>
      <c r="R42" s="9" t="s">
        <v>2</v>
      </c>
      <c r="S42" s="9" t="s">
        <v>2</v>
      </c>
    </row>
    <row r="43" spans="1:19" ht="50.25" customHeight="1" x14ac:dyDescent="0.25">
      <c r="A43" s="32" t="s">
        <v>13</v>
      </c>
      <c r="B43" s="33" t="s">
        <v>80</v>
      </c>
      <c r="C43" s="26" t="s">
        <v>91</v>
      </c>
      <c r="D43" s="27"/>
      <c r="E43" s="9"/>
      <c r="F43" s="27">
        <v>46913</v>
      </c>
      <c r="G43" s="18">
        <f>F43</f>
        <v>46913</v>
      </c>
      <c r="H43" s="18">
        <f>F43</f>
        <v>46913</v>
      </c>
      <c r="I43" s="18">
        <f>H43</f>
        <v>46913</v>
      </c>
      <c r="J43" s="18">
        <f>-H43</f>
        <v>-46913</v>
      </c>
      <c r="K43" s="53"/>
      <c r="L43" s="9" t="s">
        <v>2</v>
      </c>
      <c r="M43" s="9" t="s">
        <v>2</v>
      </c>
      <c r="N43" s="9" t="s">
        <v>2</v>
      </c>
      <c r="O43" s="9" t="s">
        <v>2</v>
      </c>
      <c r="P43" s="9" t="s">
        <v>2</v>
      </c>
      <c r="Q43" s="9" t="s">
        <v>2</v>
      </c>
      <c r="R43" s="9" t="s">
        <v>2</v>
      </c>
      <c r="S43" s="9" t="s">
        <v>2</v>
      </c>
    </row>
    <row r="44" spans="1:19" ht="66.75" customHeight="1" x14ac:dyDescent="0.25">
      <c r="A44" s="28" t="s">
        <v>14</v>
      </c>
      <c r="B44" s="44" t="s">
        <v>59</v>
      </c>
      <c r="C44" s="26" t="s">
        <v>3</v>
      </c>
      <c r="D44" s="27">
        <v>0.21</v>
      </c>
      <c r="E44" s="19">
        <v>0.21</v>
      </c>
      <c r="F44" s="34">
        <v>3286.1860000000001</v>
      </c>
      <c r="G44" s="18">
        <f>F44</f>
        <v>3286.1860000000001</v>
      </c>
      <c r="H44" s="18">
        <f>F44</f>
        <v>3286.1860000000001</v>
      </c>
      <c r="I44" s="18">
        <f>G44</f>
        <v>3286.1860000000001</v>
      </c>
      <c r="J44" s="18">
        <v>0</v>
      </c>
      <c r="K44" s="53"/>
      <c r="L44" s="9" t="s">
        <v>2</v>
      </c>
      <c r="M44" s="9" t="s">
        <v>2</v>
      </c>
      <c r="N44" s="9" t="s">
        <v>2</v>
      </c>
      <c r="O44" s="9" t="s">
        <v>2</v>
      </c>
      <c r="P44" s="9" t="s">
        <v>2</v>
      </c>
      <c r="Q44" s="9" t="s">
        <v>2</v>
      </c>
      <c r="R44" s="9" t="s">
        <v>2</v>
      </c>
      <c r="S44" s="9" t="s">
        <v>2</v>
      </c>
    </row>
    <row r="45" spans="1:19" ht="18" customHeight="1" x14ac:dyDescent="0.25">
      <c r="A45" s="28" t="s">
        <v>15</v>
      </c>
      <c r="B45" s="44" t="s">
        <v>45</v>
      </c>
      <c r="C45" s="26" t="s">
        <v>39</v>
      </c>
      <c r="D45" s="37">
        <f>D46+D47</f>
        <v>5</v>
      </c>
      <c r="E45" s="41">
        <f>E46+E47</f>
        <v>4</v>
      </c>
      <c r="F45" s="34">
        <f>F46+F47</f>
        <v>72039.163</v>
      </c>
      <c r="G45" s="18">
        <f>G46+G47</f>
        <v>30839.163</v>
      </c>
      <c r="H45" s="34">
        <f>F45</f>
        <v>72039.163</v>
      </c>
      <c r="I45" s="18">
        <f>G45</f>
        <v>30839.163</v>
      </c>
      <c r="J45" s="34">
        <f>J46</f>
        <v>-41200</v>
      </c>
      <c r="K45" s="53"/>
      <c r="L45" s="9" t="s">
        <v>2</v>
      </c>
      <c r="M45" s="9" t="s">
        <v>2</v>
      </c>
      <c r="N45" s="9" t="s">
        <v>2</v>
      </c>
      <c r="O45" s="9" t="s">
        <v>2</v>
      </c>
      <c r="P45" s="9" t="s">
        <v>2</v>
      </c>
      <c r="Q45" s="9" t="s">
        <v>2</v>
      </c>
      <c r="R45" s="9" t="s">
        <v>2</v>
      </c>
      <c r="S45" s="9" t="s">
        <v>2</v>
      </c>
    </row>
    <row r="46" spans="1:19" ht="48.75" customHeight="1" x14ac:dyDescent="0.25">
      <c r="A46" s="32" t="s">
        <v>76</v>
      </c>
      <c r="B46" s="44" t="s">
        <v>88</v>
      </c>
      <c r="C46" s="26" t="s">
        <v>39</v>
      </c>
      <c r="D46" s="37">
        <v>1</v>
      </c>
      <c r="E46" s="41">
        <v>0</v>
      </c>
      <c r="F46" s="34">
        <v>41200</v>
      </c>
      <c r="G46" s="18">
        <v>0</v>
      </c>
      <c r="H46" s="34">
        <v>41200</v>
      </c>
      <c r="I46" s="18">
        <v>0</v>
      </c>
      <c r="J46" s="34">
        <f>-H46</f>
        <v>-41200</v>
      </c>
      <c r="K46" s="54" t="s">
        <v>51</v>
      </c>
      <c r="L46" s="9" t="s">
        <v>2</v>
      </c>
      <c r="M46" s="9" t="s">
        <v>2</v>
      </c>
      <c r="N46" s="9" t="s">
        <v>2</v>
      </c>
      <c r="O46" s="9" t="s">
        <v>2</v>
      </c>
      <c r="P46" s="9" t="s">
        <v>2</v>
      </c>
      <c r="Q46" s="9" t="s">
        <v>2</v>
      </c>
      <c r="R46" s="9" t="s">
        <v>2</v>
      </c>
      <c r="S46" s="9" t="s">
        <v>2</v>
      </c>
    </row>
    <row r="47" spans="1:19" ht="54.75" customHeight="1" x14ac:dyDescent="0.25">
      <c r="A47" s="32" t="s">
        <v>77</v>
      </c>
      <c r="B47" s="44" t="s">
        <v>46</v>
      </c>
      <c r="C47" s="26" t="s">
        <v>39</v>
      </c>
      <c r="D47" s="37">
        <v>4</v>
      </c>
      <c r="E47" s="41">
        <v>4</v>
      </c>
      <c r="F47" s="34">
        <v>30839.163</v>
      </c>
      <c r="G47" s="18">
        <f>F47</f>
        <v>30839.163</v>
      </c>
      <c r="H47" s="34">
        <f>F47</f>
        <v>30839.163</v>
      </c>
      <c r="I47" s="18">
        <f>G47</f>
        <v>30839.163</v>
      </c>
      <c r="J47" s="34">
        <v>0</v>
      </c>
      <c r="K47" s="54" t="s">
        <v>51</v>
      </c>
      <c r="L47" s="9" t="s">
        <v>2</v>
      </c>
      <c r="M47" s="9" t="s">
        <v>2</v>
      </c>
      <c r="N47" s="9" t="s">
        <v>2</v>
      </c>
      <c r="O47" s="9" t="s">
        <v>2</v>
      </c>
      <c r="P47" s="9" t="s">
        <v>2</v>
      </c>
      <c r="Q47" s="9" t="s">
        <v>2</v>
      </c>
      <c r="R47" s="9" t="s">
        <v>2</v>
      </c>
      <c r="S47" s="9" t="s">
        <v>2</v>
      </c>
    </row>
    <row r="48" spans="1:19" ht="34.5" customHeight="1" x14ac:dyDescent="0.25">
      <c r="A48" s="35" t="s">
        <v>78</v>
      </c>
      <c r="B48" s="33" t="s">
        <v>89</v>
      </c>
      <c r="C48" s="29" t="s">
        <v>57</v>
      </c>
      <c r="D48" s="36">
        <v>1</v>
      </c>
      <c r="E48" s="46">
        <v>1</v>
      </c>
      <c r="F48" s="38">
        <v>250</v>
      </c>
      <c r="G48" s="18">
        <v>250</v>
      </c>
      <c r="H48" s="18">
        <v>250</v>
      </c>
      <c r="I48" s="18">
        <v>250</v>
      </c>
      <c r="J48" s="18">
        <v>0</v>
      </c>
      <c r="K48" s="53"/>
      <c r="L48" s="9" t="s">
        <v>2</v>
      </c>
      <c r="M48" s="9" t="s">
        <v>2</v>
      </c>
      <c r="N48" s="9" t="s">
        <v>2</v>
      </c>
      <c r="O48" s="9" t="s">
        <v>2</v>
      </c>
      <c r="P48" s="9" t="s">
        <v>2</v>
      </c>
      <c r="Q48" s="9" t="s">
        <v>2</v>
      </c>
      <c r="R48" s="9" t="s">
        <v>2</v>
      </c>
      <c r="S48" s="9" t="s">
        <v>2</v>
      </c>
    </row>
    <row r="49" spans="1:19" s="24" customFormat="1" ht="23.25" customHeight="1" x14ac:dyDescent="0.25">
      <c r="A49" s="35" t="s">
        <v>79</v>
      </c>
      <c r="B49" s="45" t="s">
        <v>90</v>
      </c>
      <c r="C49" s="29" t="s">
        <v>57</v>
      </c>
      <c r="D49" s="36">
        <v>1</v>
      </c>
      <c r="E49" s="21">
        <v>1</v>
      </c>
      <c r="F49" s="38">
        <v>345.738</v>
      </c>
      <c r="G49" s="22">
        <f>F49</f>
        <v>345.738</v>
      </c>
      <c r="H49" s="18">
        <f>F49</f>
        <v>345.738</v>
      </c>
      <c r="I49" s="22">
        <f>F49</f>
        <v>345.738</v>
      </c>
      <c r="J49" s="18">
        <v>0</v>
      </c>
      <c r="K49" s="54"/>
      <c r="L49" s="9" t="s">
        <v>2</v>
      </c>
      <c r="M49" s="9" t="s">
        <v>2</v>
      </c>
      <c r="N49" s="9" t="s">
        <v>2</v>
      </c>
      <c r="O49" s="9" t="s">
        <v>2</v>
      </c>
      <c r="P49" s="9" t="s">
        <v>2</v>
      </c>
      <c r="Q49" s="9" t="s">
        <v>2</v>
      </c>
      <c r="R49" s="9" t="s">
        <v>2</v>
      </c>
      <c r="S49" s="9" t="s">
        <v>2</v>
      </c>
    </row>
    <row r="50" spans="1:19" ht="28.5" customHeight="1" x14ac:dyDescent="0.25">
      <c r="A50" s="67"/>
      <c r="B50" s="68"/>
      <c r="C50" s="68"/>
      <c r="D50" s="68"/>
      <c r="E50" s="68"/>
      <c r="F50" s="68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2" spans="1:19" x14ac:dyDescent="0.25">
      <c r="B52" s="1"/>
    </row>
    <row r="53" spans="1:19" s="4" customFormat="1" ht="30.75" customHeight="1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</row>
    <row r="54" spans="1:19" x14ac:dyDescent="0.25">
      <c r="A54" s="1"/>
      <c r="B54" s="1"/>
      <c r="C54" s="1"/>
      <c r="D54" s="1"/>
      <c r="E54" s="1"/>
      <c r="F54" s="1"/>
    </row>
  </sheetData>
  <mergeCells count="20">
    <mergeCell ref="A53:N53"/>
    <mergeCell ref="A13:A14"/>
    <mergeCell ref="B13:S13"/>
    <mergeCell ref="D14:E14"/>
    <mergeCell ref="F14:G14"/>
    <mergeCell ref="H14:K14"/>
    <mergeCell ref="L14:O14"/>
    <mergeCell ref="P14:Q14"/>
    <mergeCell ref="R14:S14"/>
    <mergeCell ref="A50:F50"/>
    <mergeCell ref="A11:S11"/>
    <mergeCell ref="O1:S1"/>
    <mergeCell ref="A4:S4"/>
    <mergeCell ref="A5:S5"/>
    <mergeCell ref="A6:S6"/>
    <mergeCell ref="A7:S7"/>
    <mergeCell ref="A3:S3"/>
    <mergeCell ref="A8:S8"/>
    <mergeCell ref="A9:S9"/>
    <mergeCell ref="A10:S10"/>
  </mergeCells>
  <pageMargins left="0.31496062992125984" right="0.31496062992125984" top="0.39370078740157483" bottom="0.39370078740157483" header="0.11811023622047245" footer="0.1968503937007874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Город</vt:lpstr>
      <vt:lpstr>Город!Заголовки_для_печати</vt:lpstr>
      <vt:lpstr>Город!Область_печати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peo4</dc:creator>
  <cp:lastModifiedBy>pto4</cp:lastModifiedBy>
  <cp:lastPrinted>2021-04-06T04:41:34Z</cp:lastPrinted>
  <dcterms:created xsi:type="dcterms:W3CDTF">2018-11-26T05:23:32Z</dcterms:created>
  <dcterms:modified xsi:type="dcterms:W3CDTF">2022-03-04T10:30:51Z</dcterms:modified>
</cp:coreProperties>
</file>